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\Desktop\"/>
    </mc:Choice>
  </mc:AlternateContent>
  <xr:revisionPtr revIDLastSave="0" documentId="13_ncr:1_{8495A04E-6079-4091-B56E-3965474CFE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Лист1!$A$1:$DQ$44</definedName>
  </definedNames>
  <calcPr calcId="181029" calcOnSave="0"/>
</workbook>
</file>

<file path=xl/calcChain.xml><?xml version="1.0" encoding="utf-8"?>
<calcChain xmlns="http://schemas.openxmlformats.org/spreadsheetml/2006/main">
  <c r="DL29" i="1" l="1"/>
  <c r="DL25" i="1"/>
  <c r="DL11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10" i="1"/>
  <c r="L9" i="1"/>
  <c r="E44" i="1"/>
  <c r="G44" i="1" l="1"/>
  <c r="W44" i="1"/>
  <c r="X44" i="1"/>
  <c r="AD44" i="1"/>
  <c r="P25" i="1"/>
  <c r="AE44" i="1"/>
  <c r="AS44" i="1"/>
  <c r="AT44" i="1"/>
  <c r="AU44" i="1" s="1"/>
  <c r="AU40" i="1"/>
  <c r="AU35" i="1"/>
  <c r="AU36" i="1"/>
  <c r="AU34" i="1"/>
  <c r="AU32" i="1"/>
  <c r="AU31" i="1"/>
  <c r="AU23" i="1"/>
  <c r="AU24" i="1"/>
  <c r="AU25" i="1"/>
  <c r="AU26" i="1"/>
  <c r="AU27" i="1"/>
  <c r="AU28" i="1"/>
  <c r="AU22" i="1"/>
  <c r="AU18" i="1"/>
  <c r="AU19" i="1"/>
  <c r="AU17" i="1"/>
  <c r="AU13" i="1"/>
  <c r="AU10" i="1"/>
  <c r="AU11" i="1"/>
  <c r="AU9" i="1"/>
  <c r="AK44" i="1"/>
  <c r="AL36" i="1"/>
  <c r="AL35" i="1"/>
  <c r="AL31" i="1"/>
  <c r="AL29" i="1"/>
  <c r="AL28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9" i="1"/>
  <c r="AL25" i="1"/>
  <c r="AL24" i="1"/>
  <c r="AL22" i="1"/>
  <c r="AL18" i="1"/>
  <c r="AL16" i="1"/>
  <c r="AL13" i="1"/>
  <c r="AL11" i="1"/>
  <c r="AL10" i="1"/>
  <c r="AL9" i="1"/>
  <c r="BF44" i="1"/>
  <c r="BJ44" i="1"/>
  <c r="CL44" i="1"/>
  <c r="CI36" i="1"/>
  <c r="CI28" i="1"/>
  <c r="CI18" i="1"/>
  <c r="CI11" i="1"/>
  <c r="CA17" i="1"/>
  <c r="CA18" i="1"/>
  <c r="CA21" i="1"/>
  <c r="CA25" i="1"/>
  <c r="CA26" i="1"/>
  <c r="CA28" i="1"/>
  <c r="CA29" i="1"/>
  <c r="CA31" i="1"/>
  <c r="CA32" i="1"/>
  <c r="CA35" i="1"/>
  <c r="CA38" i="1"/>
  <c r="CA41" i="1"/>
  <c r="BS18" i="1"/>
  <c r="BS21" i="1"/>
  <c r="BS25" i="1"/>
  <c r="BS28" i="1"/>
  <c r="BS29" i="1"/>
  <c r="BS31" i="1"/>
  <c r="BS35" i="1"/>
  <c r="BS38" i="1"/>
  <c r="BS41" i="1"/>
  <c r="BR44" i="1"/>
  <c r="AM44" i="1"/>
  <c r="CA9" i="1"/>
  <c r="F44" i="1"/>
  <c r="C44" i="1"/>
  <c r="D44" i="1"/>
  <c r="K44" i="1"/>
  <c r="N44" i="1"/>
  <c r="O44" i="1"/>
  <c r="Q44" i="1"/>
  <c r="R44" i="1"/>
  <c r="S44" i="1"/>
  <c r="T44" i="1"/>
  <c r="T45" i="1" s="1"/>
  <c r="U44" i="1"/>
  <c r="V44" i="1"/>
  <c r="Y44" i="1"/>
  <c r="Z44" i="1"/>
  <c r="AA44" i="1"/>
  <c r="AB44" i="1"/>
  <c r="AC44" i="1"/>
  <c r="AF44" i="1"/>
  <c r="AG44" i="1"/>
  <c r="AH44" i="1"/>
  <c r="AI44" i="1"/>
  <c r="AJ44" i="1"/>
  <c r="AL44" i="1" s="1"/>
  <c r="AN44" i="1"/>
  <c r="AO44" i="1"/>
  <c r="AP44" i="1"/>
  <c r="AV44" i="1"/>
  <c r="AW44" i="1"/>
  <c r="AX44" i="1"/>
  <c r="AZ44" i="1"/>
  <c r="BA44" i="1"/>
  <c r="BB44" i="1"/>
  <c r="BD44" i="1"/>
  <c r="BE44" i="1"/>
  <c r="BG44" i="1"/>
  <c r="BH44" i="1"/>
  <c r="BI44" i="1"/>
  <c r="BL44" i="1"/>
  <c r="BM44" i="1"/>
  <c r="BN44" i="1"/>
  <c r="BP44" i="1"/>
  <c r="BQ44" i="1"/>
  <c r="BT44" i="1"/>
  <c r="BU44" i="1"/>
  <c r="BV44" i="1"/>
  <c r="BW44" i="1"/>
  <c r="BX44" i="1"/>
  <c r="BY44" i="1"/>
  <c r="BZ44" i="1"/>
  <c r="CB44" i="1"/>
  <c r="CC44" i="1"/>
  <c r="CD44" i="1"/>
  <c r="CE44" i="1"/>
  <c r="CF44" i="1"/>
  <c r="CG44" i="1"/>
  <c r="CH44" i="1"/>
  <c r="CJ44" i="1"/>
  <c r="CK44" i="1"/>
  <c r="CM44" i="1"/>
  <c r="CN44" i="1"/>
  <c r="CO44" i="1"/>
  <c r="CP44" i="1"/>
  <c r="CR44" i="1"/>
  <c r="CS44" i="1"/>
  <c r="CT44" i="1"/>
  <c r="CU44" i="1"/>
  <c r="CV44" i="1"/>
  <c r="CW44" i="1"/>
  <c r="CX44" i="1" s="1"/>
  <c r="CY44" i="1"/>
  <c r="CZ44" i="1"/>
  <c r="DA44" i="1"/>
  <c r="DB44" i="1"/>
  <c r="DC44" i="1"/>
  <c r="DD44" i="1"/>
  <c r="DF44" i="1"/>
  <c r="DG44" i="1"/>
  <c r="DH44" i="1"/>
  <c r="DI44" i="1"/>
  <c r="DJ44" i="1"/>
  <c r="DK44" i="1"/>
  <c r="DM44" i="1"/>
  <c r="DN44" i="1"/>
  <c r="DO44" i="1"/>
  <c r="DP44" i="1"/>
  <c r="X17" i="1"/>
  <c r="X14" i="1"/>
  <c r="M42" i="1"/>
  <c r="P44" i="1" l="1"/>
  <c r="BK44" i="1"/>
  <c r="AR44" i="1"/>
  <c r="CI44" i="1"/>
  <c r="BC44" i="1"/>
  <c r="BS44" i="1"/>
  <c r="CA44" i="1"/>
  <c r="H44" i="1"/>
  <c r="M43" i="1" l="1"/>
  <c r="M19" i="1" l="1"/>
  <c r="M27" i="1"/>
  <c r="M11" i="1"/>
  <c r="M35" i="1"/>
  <c r="M36" i="1" l="1"/>
  <c r="M13" i="1"/>
  <c r="M29" i="1"/>
  <c r="M30" i="1"/>
  <c r="M39" i="1"/>
  <c r="M20" i="1"/>
  <c r="M32" i="1"/>
  <c r="M10" i="1"/>
  <c r="M38" i="1"/>
  <c r="M25" i="1"/>
  <c r="M18" i="1"/>
  <c r="M31" i="1"/>
  <c r="M16" i="1"/>
  <c r="M41" i="1"/>
  <c r="M23" i="1"/>
  <c r="M22" i="1"/>
  <c r="M14" i="1"/>
  <c r="M28" i="1"/>
  <c r="M34" i="1"/>
  <c r="M21" i="1"/>
  <c r="M24" i="1"/>
  <c r="M40" i="1"/>
  <c r="M26" i="1"/>
  <c r="M17" i="1"/>
  <c r="M33" i="1"/>
  <c r="M15" i="1"/>
  <c r="M9" i="1"/>
  <c r="M44" i="1" l="1"/>
  <c r="M12" i="1"/>
  <c r="L44" i="1"/>
  <c r="M37" i="1"/>
  <c r="DL44" i="1" l="1"/>
  <c r="DE44" i="1"/>
  <c r="CI10" i="1" l="1"/>
  <c r="CI23" i="1"/>
  <c r="CI25" i="1"/>
  <c r="CI9" i="1"/>
  <c r="BS9" i="1" l="1"/>
  <c r="BK10" i="1" l="1"/>
  <c r="BK16" i="1"/>
  <c r="BK18" i="1"/>
  <c r="BK29" i="1"/>
  <c r="BK36" i="1"/>
  <c r="BK9" i="1"/>
  <c r="P9" i="1" l="1"/>
  <c r="P10" i="1"/>
  <c r="P11" i="1"/>
  <c r="P13" i="1"/>
  <c r="P16" i="1"/>
  <c r="P17" i="1"/>
  <c r="P18" i="1"/>
  <c r="P19" i="1"/>
  <c r="P21" i="1"/>
  <c r="P22" i="1"/>
  <c r="P23" i="1"/>
  <c r="P24" i="1"/>
  <c r="P41" i="1" l="1"/>
  <c r="P26" i="1"/>
  <c r="P27" i="1"/>
  <c r="P28" i="1"/>
  <c r="P29" i="1"/>
  <c r="P30" i="1"/>
  <c r="P31" i="1"/>
  <c r="P32" i="1"/>
  <c r="P34" i="1"/>
  <c r="P35" i="1"/>
  <c r="P36" i="1"/>
  <c r="P38" i="1"/>
  <c r="P40" i="1"/>
  <c r="CQ18" i="1" l="1"/>
  <c r="CQ44" i="1" l="1"/>
</calcChain>
</file>

<file path=xl/sharedStrings.xml><?xml version="1.0" encoding="utf-8"?>
<sst xmlns="http://schemas.openxmlformats.org/spreadsheetml/2006/main" count="174" uniqueCount="76">
  <si>
    <t>Наименование школ</t>
  </si>
  <si>
    <t>МКОУ "Акушинская СОШ №1 им. С.М. Кирова"</t>
  </si>
  <si>
    <t>МКОУ  "Аметеркмахинская СОШ"</t>
  </si>
  <si>
    <t>МКОУ "Алиханмахинская СОШ"</t>
  </si>
  <si>
    <t>МКОУ "Балхарская СОШ"</t>
  </si>
  <si>
    <t>МКОУ "Бутринская СОШ им. М.Саидова"</t>
  </si>
  <si>
    <t>МКОУ "Бургимакмахинская СОШ"</t>
  </si>
  <si>
    <t>МКОУ "Гебинская СОШ им. Абакарова Г. 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</si>
  <si>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</si>
  <si>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</si>
  <si>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</si>
  <si>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</si>
  <si>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</si>
  <si>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"Каршинская СОШ"</t>
  </si>
  <si>
    <t>МКОУ "Кассагумахинская СОШ"</t>
  </si>
  <si>
    <t>МКОУ "Курьимахинская СОШ"</t>
  </si>
  <si>
    <t>МКОУ "Мугинская гимназия им. С.К.Курбанова"</t>
  </si>
  <si>
    <t>МКОУ "Тантынская СОШ"</t>
  </si>
  <si>
    <t>МКОУ "Тузламахинская СОШ"</t>
  </si>
  <si>
    <t>МКОУ "Ургубамахинская СОШ"</t>
  </si>
  <si>
    <t>МКОУ "Усишинская СОШ №2"</t>
  </si>
  <si>
    <t>МКОУ "Урганинская СОШ"</t>
  </si>
  <si>
    <t>МКОУ "Цугнинская СОШ им. Гаджимурадова М.М."</t>
  </si>
  <si>
    <t>МКОУ "Шуктынская СОШ"</t>
  </si>
  <si>
    <t>Число экзаменующихся</t>
  </si>
  <si>
    <t>Средний тестовый балл</t>
  </si>
  <si>
    <t>Число экзаменующихся, набравших от 61 до 79 баллов включительно</t>
  </si>
  <si>
    <t>Число экзаменующихся, набравших от 80 до 99 баллов включительно</t>
  </si>
  <si>
    <t>Число экзаменующихся, набравших 100 баллов</t>
  </si>
  <si>
    <t>Число экзаменующихся, не преодолевших минимального порога</t>
  </si>
  <si>
    <t>Их баллы</t>
  </si>
  <si>
    <t>литература                                     32</t>
  </si>
  <si>
    <t>география                                                                  37</t>
  </si>
  <si>
    <t>русский                                       24</t>
  </si>
  <si>
    <t>английский                                                                 20</t>
  </si>
  <si>
    <t>физика                                                                         36</t>
  </si>
  <si>
    <t>французский                                                             20</t>
  </si>
  <si>
    <t>Число допущенных</t>
  </si>
  <si>
    <t>МКОУ "Усишинский многопрофильный лицей"</t>
  </si>
  <si>
    <t>химия                                                                         36</t>
  </si>
  <si>
    <t>биология                                                                      36</t>
  </si>
  <si>
    <t>история                                                                      32</t>
  </si>
  <si>
    <t>информатика                                                           40</t>
  </si>
  <si>
    <t>всего не сдали</t>
  </si>
  <si>
    <t>% успеваемости</t>
  </si>
  <si>
    <t>успевают</t>
  </si>
  <si>
    <t>не явились на оба экзамена</t>
  </si>
  <si>
    <t>Всего получили  двойки</t>
  </si>
  <si>
    <t>Число выпускников по Базе</t>
  </si>
  <si>
    <t>кол-во троек</t>
  </si>
  <si>
    <t>кол-во пятёрок</t>
  </si>
  <si>
    <t>кол-во четвёрок</t>
  </si>
  <si>
    <t>% качества</t>
  </si>
  <si>
    <t>получили "2"по русскому и математике</t>
  </si>
  <si>
    <t>обществознание                             42</t>
  </si>
  <si>
    <t>математика профиль                                      27</t>
  </si>
  <si>
    <t>итого сдавали математику</t>
  </si>
  <si>
    <t>В сентябре перездали</t>
  </si>
  <si>
    <t>МКОУ "Узнимахинская СОШ"</t>
  </si>
  <si>
    <t>МКОУ "Верхне - Мулебкинская СОШ"</t>
  </si>
  <si>
    <t>МКОУ "Гапшиминская СОШ им. Гасанова М.А."</t>
  </si>
  <si>
    <t>МКОУ "Мугинский  лицей им. С.Н.Абдуллаева"</t>
  </si>
  <si>
    <t>получили "2" только по русскому языку</t>
  </si>
  <si>
    <t xml:space="preserve"> двойки только по математике</t>
  </si>
  <si>
    <t>МКОУ "Акушинская СОШ №2"</t>
  </si>
  <si>
    <t>МКОУ"Акушинская СОШ №3"</t>
  </si>
  <si>
    <t>МКОУ "Семгамахинская СОШ"</t>
  </si>
  <si>
    <t>МКОУ "Тебекмахинская СОШ"</t>
  </si>
  <si>
    <t>МКОУ "Урхучимахинская СОШ"</t>
  </si>
  <si>
    <t>МКОУ "Усишинская СОШ №3"</t>
  </si>
  <si>
    <t xml:space="preserve">Максимальный балл по школе </t>
  </si>
  <si>
    <t>2019 г. Наименование школ</t>
  </si>
  <si>
    <t>МКОУ "Камхамахинская СОШ"</t>
  </si>
  <si>
    <t xml:space="preserve"> </t>
  </si>
  <si>
    <t>математика ГВЭ                                   7</t>
  </si>
  <si>
    <t>русский   ГВЭ                                   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</si>
</sst>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20"/>
      <color theme="1"/>
      <name val="Arial"/>
      <family val="2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rgb="FFFF0000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sz val="20"/>
      <color rgb="FF403152"/>
      <name val="Times New Roman"/>
      <family val="1"/>
      <charset val="204"/>
    </font>
    <font>
      <b/>
      <sz val="20"/>
      <color rgb="FFFF0000"/>
      <name val="Times New Roman"/>
      <family val="1"/>
      <charset val="204"/>
    </font>
    <font>
      <b/>
      <sz val="20"/>
      <color rgb="FF00B050"/>
      <name val="Times New Roman"/>
      <family val="1"/>
      <charset val="204"/>
    </font>
    <font>
      <b/>
      <sz val="20"/>
      <color rgb="FF0070C0"/>
      <name val="Times New Roman"/>
      <family val="1"/>
      <charset val="204"/>
    </font>
    <font>
      <sz val="20"/>
      <color rgb="FFFF000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color rgb="FF403152"/>
      <name val="Times New Roman"/>
      <family val="1"/>
      <charset val="204"/>
    </font>
    <font>
      <sz val="16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EFF5"/>
        <bgColor indexed="64"/>
      </patternFill>
    </fill>
    <fill>
      <patternFill patternType="solid">
        <fgColor rgb="FF00B05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thick">
        <color rgb="FFFF0000"/>
      </right>
      <top style="medium">
        <color rgb="FF00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ck">
        <color rgb="FFFF0000"/>
      </right>
      <top style="thin">
        <color indexed="64"/>
      </top>
      <bottom style="medium">
        <color rgb="FF000000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rgb="FFFF0000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1" fillId="0" borderId="2" xfId="0" applyFont="1" applyBorder="1" applyAlignment="1"/>
    <xf numFmtId="0" fontId="1" fillId="0" borderId="0" xfId="0" applyFont="1" applyBorder="1" applyAlignment="1"/>
    <xf numFmtId="0" fontId="1" fillId="0" borderId="0" xfId="0" applyFont="1" applyAlignment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0" xfId="0" applyFont="1" applyBorder="1"/>
    <xf numFmtId="0" fontId="7" fillId="0" borderId="0" xfId="0" applyFont="1" applyAlignment="1"/>
    <xf numFmtId="0" fontId="7" fillId="0" borderId="9" xfId="0" applyFont="1" applyBorder="1" applyAlignment="1"/>
    <xf numFmtId="0" fontId="7" fillId="0" borderId="8" xfId="0" applyFont="1" applyBorder="1" applyAlignment="1"/>
    <xf numFmtId="0" fontId="8" fillId="0" borderId="0" xfId="0" applyFont="1" applyBorder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8" fillId="0" borderId="6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7" fillId="0" borderId="0" xfId="0" applyFont="1" applyBorder="1" applyAlignment="1"/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6" fillId="0" borderId="1" xfId="0" applyFont="1" applyBorder="1" applyAlignment="1">
      <alignment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4" fillId="0" borderId="0" xfId="0" applyFont="1" applyAlignment="1">
      <alignment horizontal="center"/>
    </xf>
    <xf numFmtId="2" fontId="4" fillId="3" borderId="1" xfId="0" applyNumberFormat="1" applyFont="1" applyFill="1" applyBorder="1" applyAlignment="1">
      <alignment wrapText="1"/>
    </xf>
    <xf numFmtId="2" fontId="4" fillId="0" borderId="1" xfId="0" applyNumberFormat="1" applyFont="1" applyBorder="1"/>
    <xf numFmtId="2" fontId="4" fillId="0" borderId="1" xfId="0" applyNumberFormat="1" applyFont="1" applyFill="1" applyBorder="1" applyAlignment="1">
      <alignment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/>
    <xf numFmtId="2" fontId="8" fillId="0" borderId="1" xfId="0" applyNumberFormat="1" applyFont="1" applyFill="1" applyBorder="1" applyAlignment="1"/>
    <xf numFmtId="0" fontId="8" fillId="0" borderId="4" xfId="0" applyFont="1" applyFill="1" applyBorder="1" applyAlignment="1"/>
    <xf numFmtId="0" fontId="8" fillId="0" borderId="10" xfId="0" applyFont="1" applyFill="1" applyBorder="1" applyAlignment="1"/>
    <xf numFmtId="0" fontId="8" fillId="0" borderId="5" xfId="0" applyFont="1" applyFill="1" applyBorder="1" applyAlignment="1"/>
    <xf numFmtId="0" fontId="8" fillId="0" borderId="18" xfId="0" applyFont="1" applyFill="1" applyBorder="1" applyAlignment="1"/>
    <xf numFmtId="0" fontId="7" fillId="0" borderId="1" xfId="0" applyFont="1" applyFill="1" applyBorder="1" applyAlignment="1"/>
    <xf numFmtId="0" fontId="4" fillId="0" borderId="1" xfId="0" applyFont="1" applyFill="1" applyBorder="1"/>
    <xf numFmtId="0" fontId="4" fillId="0" borderId="10" xfId="0" applyFont="1" applyFill="1" applyBorder="1"/>
    <xf numFmtId="0" fontId="4" fillId="0" borderId="6" xfId="0" applyFont="1" applyFill="1" applyBorder="1"/>
    <xf numFmtId="0" fontId="4" fillId="0" borderId="4" xfId="0" applyFont="1" applyFill="1" applyBorder="1"/>
    <xf numFmtId="2" fontId="4" fillId="0" borderId="1" xfId="0" applyNumberFormat="1" applyFont="1" applyFill="1" applyBorder="1"/>
    <xf numFmtId="1" fontId="4" fillId="0" borderId="1" xfId="0" applyNumberFormat="1" applyFont="1" applyFill="1" applyBorder="1"/>
    <xf numFmtId="0" fontId="7" fillId="0" borderId="4" xfId="0" applyFont="1" applyFill="1" applyBorder="1" applyAlignment="1"/>
    <xf numFmtId="0" fontId="8" fillId="0" borderId="25" xfId="0" applyFont="1" applyFill="1" applyBorder="1" applyAlignment="1"/>
    <xf numFmtId="0" fontId="8" fillId="0" borderId="29" xfId="0" applyFont="1" applyFill="1" applyBorder="1" applyAlignment="1"/>
    <xf numFmtId="0" fontId="7" fillId="0" borderId="6" xfId="0" applyFont="1" applyFill="1" applyBorder="1" applyAlignment="1"/>
    <xf numFmtId="0" fontId="7" fillId="0" borderId="10" xfId="0" applyFont="1" applyFill="1" applyBorder="1" applyAlignment="1"/>
    <xf numFmtId="0" fontId="7" fillId="0" borderId="5" xfId="0" applyFont="1" applyFill="1" applyBorder="1" applyAlignment="1"/>
    <xf numFmtId="0" fontId="7" fillId="0" borderId="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16" fontId="4" fillId="0" borderId="1" xfId="0" applyNumberFormat="1" applyFont="1" applyFill="1" applyBorder="1"/>
    <xf numFmtId="0" fontId="4" fillId="0" borderId="10" xfId="0" applyFont="1" applyFill="1" applyBorder="1" applyAlignment="1">
      <alignment horizontal="right"/>
    </xf>
    <xf numFmtId="0" fontId="7" fillId="0" borderId="10" xfId="0" applyFont="1" applyFill="1" applyBorder="1" applyAlignment="1">
      <alignment horizontal="center"/>
    </xf>
    <xf numFmtId="0" fontId="4" fillId="0" borderId="0" xfId="0" applyFont="1" applyFill="1"/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3" borderId="0" xfId="0" applyFont="1" applyFill="1"/>
    <xf numFmtId="0" fontId="1" fillId="3" borderId="0" xfId="0" applyFont="1" applyFill="1"/>
    <xf numFmtId="0" fontId="4" fillId="0" borderId="0" xfId="0" applyFont="1" applyAlignment="1">
      <alignment horizontal="center"/>
    </xf>
    <xf numFmtId="0" fontId="2" fillId="3" borderId="15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Z72"/>
  <sheetViews>
    <sheetView tabSelected="1" zoomScale="70" zoomScaleNormal="70" zoomScaleSheetLayoutView="85" workbookViewId="0">
      <pane xSplit="13" ySplit="8" topLeftCell="T27" activePane="bottomRight" state="frozen"/>
      <selection pane="topRight" activeCell="N1" sqref="N1"/>
      <selection pane="bottomLeft" activeCell="A9" sqref="A9"/>
      <selection pane="bottomRight" activeCell="AB21" sqref="AB21"/>
    </sheetView>
  </sheetViews>
  <sheetFormatPr defaultColWidth="9.140625" defaultRowHeight="21" x14ac:dyDescent="0.35"/>
  <cols>
    <col min="1" max="1" width="6.5703125" style="1" customWidth="1"/>
    <col min="2" max="2" width="93.42578125" style="1" customWidth="1"/>
    <col min="3" max="3" width="9.42578125" style="1" customWidth="1"/>
    <col min="4" max="4" width="7.5703125" style="1" customWidth="1"/>
    <col min="5" max="6" width="9.7109375" style="1" customWidth="1"/>
    <col min="7" max="7" width="20.42578125" style="1" customWidth="1"/>
    <col min="8" max="8" width="9.7109375" style="1" customWidth="1"/>
    <col min="9" max="11" width="8.7109375" style="1" customWidth="1"/>
    <col min="12" max="12" width="8.140625" style="1" customWidth="1"/>
    <col min="13" max="13" width="10.7109375" style="1" customWidth="1"/>
    <col min="14" max="14" width="21.5703125" style="2" customWidth="1"/>
    <col min="15" max="15" width="11.7109375" style="2" customWidth="1"/>
    <col min="16" max="16" width="24" style="2" bestFit="1" customWidth="1"/>
    <col min="17" max="18" width="17.5703125" style="2" customWidth="1"/>
    <col min="19" max="20" width="12.85546875" style="2" customWidth="1"/>
    <col min="21" max="21" width="17.5703125" style="2" customWidth="1"/>
    <col min="22" max="23" width="12.85546875" style="2" customWidth="1"/>
    <col min="24" max="24" width="11.5703125" style="2" customWidth="1"/>
    <col min="25" max="28" width="17.5703125" style="2" customWidth="1"/>
    <col min="29" max="29" width="9.7109375" style="2" customWidth="1"/>
    <col min="30" max="30" width="23.5703125" style="2" bestFit="1" customWidth="1"/>
    <col min="31" max="31" width="15.42578125" style="2" bestFit="1" customWidth="1"/>
    <col min="32" max="32" width="19.28515625" style="2" customWidth="1"/>
    <col min="33" max="33" width="19" style="2" customWidth="1"/>
    <col min="34" max="35" width="17.28515625" style="2" customWidth="1"/>
    <col min="36" max="36" width="11.42578125" style="2" bestFit="1" customWidth="1"/>
    <col min="37" max="37" width="9.5703125" style="2" bestFit="1" customWidth="1"/>
    <col min="38" max="38" width="14.140625" style="2" customWidth="1"/>
    <col min="39" max="40" width="17.5703125" style="2" customWidth="1"/>
    <col min="41" max="41" width="13.28515625" style="2" customWidth="1"/>
    <col min="42" max="42" width="17" style="2" bestFit="1" customWidth="1"/>
    <col min="43" max="43" width="16" style="2" bestFit="1" customWidth="1"/>
    <col min="44" max="44" width="10" style="2" customWidth="1"/>
    <col min="45" max="45" width="8" style="2" customWidth="1"/>
    <col min="46" max="46" width="9.5703125" style="2" bestFit="1" customWidth="1"/>
    <col min="47" max="48" width="17.5703125" style="1" customWidth="1"/>
    <col min="49" max="49" width="17.140625" style="1" bestFit="1" customWidth="1"/>
    <col min="50" max="51" width="17.5703125" style="1" customWidth="1"/>
    <col min="52" max="52" width="15.5703125" style="1" bestFit="1" customWidth="1"/>
    <col min="53" max="53" width="9" style="1" customWidth="1"/>
    <col min="54" max="54" width="7.7109375" style="1" bestFit="1" customWidth="1"/>
    <col min="55" max="57" width="17.5703125" style="1" customWidth="1"/>
    <col min="58" max="58" width="16" style="1" bestFit="1" customWidth="1"/>
    <col min="59" max="59" width="17.5703125" style="1" customWidth="1"/>
    <col min="60" max="60" width="15.5703125" style="1" bestFit="1" customWidth="1"/>
    <col min="61" max="61" width="9.140625" style="1" customWidth="1"/>
    <col min="62" max="62" width="7.7109375" style="1" bestFit="1" customWidth="1"/>
    <col min="63" max="64" width="17.5703125" style="1" customWidth="1"/>
    <col min="65" max="65" width="12.28515625" style="1" customWidth="1"/>
    <col min="66" max="67" width="13.85546875" style="1" customWidth="1"/>
    <col min="68" max="68" width="17.5703125" style="1" customWidth="1"/>
    <col min="69" max="69" width="8.7109375" style="1" customWidth="1"/>
    <col min="70" max="70" width="9.7109375" style="1" bestFit="1" customWidth="1"/>
    <col min="71" max="71" width="12" style="1" customWidth="1"/>
    <col min="72" max="72" width="15.85546875" style="1" customWidth="1"/>
    <col min="73" max="73" width="17.5703125" style="1" customWidth="1"/>
    <col min="74" max="75" width="14.28515625" style="1" customWidth="1"/>
    <col min="76" max="76" width="17.5703125" style="1" customWidth="1"/>
    <col min="77" max="77" width="8" style="1" customWidth="1"/>
    <col min="78" max="78" width="9.7109375" style="1" bestFit="1" customWidth="1"/>
    <col min="79" max="79" width="12.28515625" style="1" customWidth="1"/>
    <col min="80" max="81" width="17.5703125" style="1" customWidth="1"/>
    <col min="82" max="82" width="14.140625" style="1" customWidth="1"/>
    <col min="83" max="83" width="17.5703125" style="1" customWidth="1"/>
    <col min="84" max="84" width="12.42578125" style="1" customWidth="1"/>
    <col min="85" max="85" width="8.5703125" style="1" customWidth="1"/>
    <col min="86" max="86" width="9.7109375" style="1" bestFit="1" customWidth="1"/>
    <col min="87" max="88" width="18.42578125" style="1" customWidth="1"/>
    <col min="89" max="90" width="13.42578125" style="1" customWidth="1"/>
    <col min="91" max="91" width="17.5703125" style="1" customWidth="1"/>
    <col min="92" max="92" width="8.5703125" style="1" customWidth="1"/>
    <col min="93" max="93" width="6.85546875" style="1" customWidth="1"/>
    <col min="94" max="94" width="7.28515625" style="1" customWidth="1"/>
    <col min="95" max="98" width="17.5703125" style="1" customWidth="1"/>
    <col min="99" max="99" width="6.140625" style="1" customWidth="1"/>
    <col min="100" max="100" width="6.85546875" style="1" customWidth="1"/>
    <col min="101" max="101" width="7.28515625" style="1" customWidth="1"/>
    <col min="102" max="102" width="17.7109375" style="1" customWidth="1"/>
    <col min="103" max="103" width="17.5703125" style="1" customWidth="1"/>
    <col min="104" max="104" width="11.42578125" style="1" customWidth="1"/>
    <col min="105" max="105" width="17.5703125" style="1" customWidth="1"/>
    <col min="106" max="106" width="12.140625" style="1" customWidth="1"/>
    <col min="107" max="108" width="8.28515625" style="1" customWidth="1"/>
    <col min="109" max="110" width="17.5703125" style="1" customWidth="1"/>
    <col min="111" max="111" width="12.140625" style="1" customWidth="1"/>
    <col min="112" max="112" width="17.28515625" style="1" customWidth="1"/>
    <col min="113" max="114" width="9.140625" style="1"/>
    <col min="115" max="115" width="8.140625" style="1" bestFit="1" customWidth="1"/>
    <col min="116" max="116" width="9.140625" style="1"/>
    <col min="117" max="118" width="17.42578125" style="1" bestFit="1" customWidth="1"/>
    <col min="119" max="119" width="12.85546875" style="1" bestFit="1" customWidth="1"/>
    <col min="120" max="120" width="15.140625" style="1" bestFit="1" customWidth="1"/>
    <col min="121" max="185" width="9.140625" style="1"/>
    <col min="186" max="186" width="9" style="1" customWidth="1"/>
    <col min="187" max="202" width="9.140625" style="1"/>
    <col min="203" max="203" width="11.42578125" style="1" customWidth="1"/>
    <col min="204" max="204" width="7.85546875" style="1" customWidth="1"/>
    <col min="205" max="209" width="9.140625" style="1"/>
    <col min="210" max="210" width="13.140625" style="1" customWidth="1"/>
    <col min="211" max="211" width="10.85546875" style="1" customWidth="1"/>
    <col min="212" max="16384" width="9.140625" style="1"/>
  </cols>
  <sheetData>
    <row r="1" spans="1:416" x14ac:dyDescent="0.35">
      <c r="C1" s="83"/>
      <c r="D1" s="83"/>
      <c r="E1" s="83"/>
      <c r="F1" s="84"/>
      <c r="G1" s="84"/>
      <c r="N1" s="86" t="s">
        <v>33</v>
      </c>
      <c r="O1" s="87"/>
      <c r="P1" s="87"/>
      <c r="Q1" s="87"/>
      <c r="R1" s="87"/>
      <c r="S1" s="87"/>
      <c r="T1" s="87"/>
      <c r="U1" s="88"/>
      <c r="V1" s="86" t="s">
        <v>75</v>
      </c>
      <c r="W1" s="87"/>
      <c r="X1" s="87"/>
      <c r="Y1" s="87"/>
      <c r="Z1" s="87"/>
      <c r="AA1" s="87"/>
      <c r="AB1" s="87"/>
      <c r="AC1" s="89" t="s">
        <v>74</v>
      </c>
      <c r="AD1" s="90"/>
      <c r="AE1" s="90"/>
      <c r="AF1" s="90"/>
      <c r="AG1" s="90"/>
      <c r="AH1" s="90"/>
      <c r="AI1" s="91"/>
      <c r="AJ1" s="97" t="s">
        <v>55</v>
      </c>
      <c r="AK1" s="98"/>
      <c r="AL1" s="98"/>
      <c r="AM1" s="98"/>
      <c r="AN1" s="98"/>
      <c r="AO1" s="98"/>
      <c r="AP1" s="98"/>
      <c r="AQ1" s="98"/>
      <c r="AR1" s="99"/>
      <c r="AS1" s="89" t="s">
        <v>54</v>
      </c>
      <c r="AT1" s="90"/>
      <c r="AU1" s="90"/>
      <c r="AV1" s="90"/>
      <c r="AW1" s="90"/>
      <c r="AX1" s="90"/>
      <c r="AY1" s="92"/>
      <c r="AZ1" s="91"/>
      <c r="BA1" s="89" t="s">
        <v>31</v>
      </c>
      <c r="BB1" s="90"/>
      <c r="BC1" s="90"/>
      <c r="BD1" s="90"/>
      <c r="BE1" s="90"/>
      <c r="BF1" s="90"/>
      <c r="BG1" s="90"/>
      <c r="BH1" s="91"/>
      <c r="BI1" s="93" t="s">
        <v>35</v>
      </c>
      <c r="BJ1" s="94"/>
      <c r="BK1" s="94"/>
      <c r="BL1" s="94"/>
      <c r="BM1" s="94"/>
      <c r="BN1" s="94"/>
      <c r="BO1" s="95"/>
      <c r="BP1" s="96"/>
      <c r="BQ1" s="100" t="s">
        <v>39</v>
      </c>
      <c r="BR1" s="101"/>
      <c r="BS1" s="101"/>
      <c r="BT1" s="101"/>
      <c r="BU1" s="101"/>
      <c r="BV1" s="101"/>
      <c r="BW1" s="101"/>
      <c r="BX1" s="102"/>
      <c r="BY1" s="93" t="s">
        <v>40</v>
      </c>
      <c r="BZ1" s="94"/>
      <c r="CA1" s="94"/>
      <c r="CB1" s="94"/>
      <c r="CC1" s="94"/>
      <c r="CD1" s="94"/>
      <c r="CE1" s="95"/>
      <c r="CF1" s="96"/>
      <c r="CG1" s="93" t="s">
        <v>41</v>
      </c>
      <c r="CH1" s="94"/>
      <c r="CI1" s="94"/>
      <c r="CJ1" s="94"/>
      <c r="CK1" s="94"/>
      <c r="CL1" s="94"/>
      <c r="CM1" s="94"/>
      <c r="CN1" s="96"/>
      <c r="CO1" s="93" t="s">
        <v>32</v>
      </c>
      <c r="CP1" s="94"/>
      <c r="CQ1" s="94"/>
      <c r="CR1" s="94"/>
      <c r="CS1" s="94"/>
      <c r="CT1" s="94"/>
      <c r="CU1" s="96"/>
      <c r="CV1" s="93" t="s">
        <v>34</v>
      </c>
      <c r="CW1" s="94"/>
      <c r="CX1" s="94"/>
      <c r="CY1" s="94"/>
      <c r="CZ1" s="94"/>
      <c r="DA1" s="94"/>
      <c r="DB1" s="96"/>
      <c r="DC1" s="93" t="s">
        <v>36</v>
      </c>
      <c r="DD1" s="94"/>
      <c r="DE1" s="94"/>
      <c r="DF1" s="94"/>
      <c r="DG1" s="94"/>
      <c r="DH1" s="94"/>
      <c r="DI1" s="96"/>
      <c r="DJ1" s="103" t="s">
        <v>42</v>
      </c>
      <c r="DK1" s="94"/>
      <c r="DL1" s="94"/>
      <c r="DM1" s="94"/>
      <c r="DN1" s="94"/>
      <c r="DO1" s="94"/>
      <c r="DP1" s="94"/>
    </row>
    <row r="2" spans="1:416" s="6" customFormat="1" ht="269.25" customHeight="1" thickBot="1" x14ac:dyDescent="0.45">
      <c r="B2" s="7" t="s">
        <v>71</v>
      </c>
      <c r="C2" s="33" t="s">
        <v>48</v>
      </c>
      <c r="D2" s="33" t="s">
        <v>37</v>
      </c>
      <c r="E2" s="37" t="s">
        <v>53</v>
      </c>
      <c r="F2" s="37" t="s">
        <v>62</v>
      </c>
      <c r="G2" s="37" t="s">
        <v>63</v>
      </c>
      <c r="H2" s="31" t="s">
        <v>47</v>
      </c>
      <c r="I2" s="31" t="s">
        <v>46</v>
      </c>
      <c r="J2" s="8" t="s">
        <v>43</v>
      </c>
      <c r="K2" s="36" t="s">
        <v>57</v>
      </c>
      <c r="L2" s="31" t="s">
        <v>45</v>
      </c>
      <c r="M2" s="31" t="s">
        <v>44</v>
      </c>
      <c r="N2" s="29" t="s">
        <v>73</v>
      </c>
      <c r="O2" s="9" t="s">
        <v>30</v>
      </c>
      <c r="P2" s="9" t="s">
        <v>25</v>
      </c>
      <c r="Q2" s="9" t="s">
        <v>26</v>
      </c>
      <c r="R2" s="9" t="s">
        <v>27</v>
      </c>
      <c r="S2" s="10" t="s">
        <v>28</v>
      </c>
      <c r="T2" s="41" t="s">
        <v>70</v>
      </c>
      <c r="U2" s="11" t="s">
        <v>29</v>
      </c>
      <c r="V2" s="29" t="s">
        <v>24</v>
      </c>
      <c r="W2" s="9" t="s">
        <v>44</v>
      </c>
      <c r="X2" s="9" t="s">
        <v>52</v>
      </c>
      <c r="Y2" s="9" t="s">
        <v>50</v>
      </c>
      <c r="Z2" s="9" t="s">
        <v>51</v>
      </c>
      <c r="AA2" s="10" t="s">
        <v>49</v>
      </c>
      <c r="AB2" s="50" t="s">
        <v>29</v>
      </c>
      <c r="AC2" s="12" t="s">
        <v>24</v>
      </c>
      <c r="AD2" s="9" t="s">
        <v>44</v>
      </c>
      <c r="AE2" s="9" t="s">
        <v>52</v>
      </c>
      <c r="AF2" s="9" t="s">
        <v>50</v>
      </c>
      <c r="AG2" s="9" t="s">
        <v>51</v>
      </c>
      <c r="AH2" s="9" t="s">
        <v>49</v>
      </c>
      <c r="AI2" s="13" t="s">
        <v>29</v>
      </c>
      <c r="AJ2" s="34" t="s">
        <v>24</v>
      </c>
      <c r="AK2" s="35" t="s">
        <v>30</v>
      </c>
      <c r="AL2" s="35" t="s">
        <v>25</v>
      </c>
      <c r="AM2" s="35" t="s">
        <v>26</v>
      </c>
      <c r="AN2" s="35" t="s">
        <v>27</v>
      </c>
      <c r="AO2" s="35" t="s">
        <v>28</v>
      </c>
      <c r="AP2" s="39" t="s">
        <v>29</v>
      </c>
      <c r="AQ2" s="49" t="s">
        <v>70</v>
      </c>
      <c r="AR2" s="38" t="s">
        <v>56</v>
      </c>
      <c r="AS2" s="12" t="s">
        <v>24</v>
      </c>
      <c r="AT2" s="9" t="s">
        <v>30</v>
      </c>
      <c r="AU2" s="9" t="s">
        <v>25</v>
      </c>
      <c r="AV2" s="9" t="s">
        <v>26</v>
      </c>
      <c r="AW2" s="9" t="s">
        <v>27</v>
      </c>
      <c r="AX2" s="9" t="s">
        <v>28</v>
      </c>
      <c r="AY2" s="10" t="s">
        <v>70</v>
      </c>
      <c r="AZ2" s="13" t="s">
        <v>29</v>
      </c>
      <c r="BA2" s="12" t="s">
        <v>24</v>
      </c>
      <c r="BB2" s="9" t="s">
        <v>30</v>
      </c>
      <c r="BC2" s="9" t="s">
        <v>25</v>
      </c>
      <c r="BD2" s="9" t="s">
        <v>26</v>
      </c>
      <c r="BE2" s="9" t="s">
        <v>27</v>
      </c>
      <c r="BF2" s="9" t="s">
        <v>70</v>
      </c>
      <c r="BG2" s="9" t="s">
        <v>28</v>
      </c>
      <c r="BH2" s="13" t="s">
        <v>29</v>
      </c>
      <c r="BI2" s="12" t="s">
        <v>24</v>
      </c>
      <c r="BJ2" s="9" t="s">
        <v>30</v>
      </c>
      <c r="BK2" s="9" t="s">
        <v>25</v>
      </c>
      <c r="BL2" s="9" t="s">
        <v>26</v>
      </c>
      <c r="BM2" s="9" t="s">
        <v>27</v>
      </c>
      <c r="BN2" s="9" t="s">
        <v>28</v>
      </c>
      <c r="BO2" s="10" t="s">
        <v>70</v>
      </c>
      <c r="BP2" s="13" t="s">
        <v>29</v>
      </c>
      <c r="BQ2" s="12" t="s">
        <v>24</v>
      </c>
      <c r="BR2" s="9" t="s">
        <v>30</v>
      </c>
      <c r="BS2" s="9" t="s">
        <v>25</v>
      </c>
      <c r="BT2" s="9" t="s">
        <v>26</v>
      </c>
      <c r="BU2" s="9" t="s">
        <v>27</v>
      </c>
      <c r="BV2" s="9" t="s">
        <v>28</v>
      </c>
      <c r="BW2" s="10" t="s">
        <v>70</v>
      </c>
      <c r="BX2" s="13" t="s">
        <v>29</v>
      </c>
      <c r="BY2" s="12" t="s">
        <v>24</v>
      </c>
      <c r="BZ2" s="9" t="s">
        <v>30</v>
      </c>
      <c r="CA2" s="9" t="s">
        <v>25</v>
      </c>
      <c r="CB2" s="9" t="s">
        <v>26</v>
      </c>
      <c r="CC2" s="9" t="s">
        <v>27</v>
      </c>
      <c r="CD2" s="9" t="s">
        <v>28</v>
      </c>
      <c r="CE2" s="10" t="s">
        <v>70</v>
      </c>
      <c r="CF2" s="13" t="s">
        <v>29</v>
      </c>
      <c r="CG2" s="12" t="s">
        <v>24</v>
      </c>
      <c r="CH2" s="9" t="s">
        <v>30</v>
      </c>
      <c r="CI2" s="9" t="s">
        <v>25</v>
      </c>
      <c r="CJ2" s="9" t="s">
        <v>26</v>
      </c>
      <c r="CK2" s="9" t="s">
        <v>27</v>
      </c>
      <c r="CL2" s="9" t="s">
        <v>70</v>
      </c>
      <c r="CM2" s="9" t="s">
        <v>28</v>
      </c>
      <c r="CN2" s="13" t="s">
        <v>29</v>
      </c>
      <c r="CO2" s="12" t="s">
        <v>24</v>
      </c>
      <c r="CP2" s="9" t="s">
        <v>30</v>
      </c>
      <c r="CQ2" s="9" t="s">
        <v>25</v>
      </c>
      <c r="CR2" s="9" t="s">
        <v>26</v>
      </c>
      <c r="CS2" s="9" t="s">
        <v>27</v>
      </c>
      <c r="CT2" s="9" t="s">
        <v>28</v>
      </c>
      <c r="CU2" s="13" t="s">
        <v>29</v>
      </c>
      <c r="CV2" s="12" t="s">
        <v>24</v>
      </c>
      <c r="CW2" s="9" t="s">
        <v>30</v>
      </c>
      <c r="CX2" s="9" t="s">
        <v>25</v>
      </c>
      <c r="CY2" s="9" t="s">
        <v>26</v>
      </c>
      <c r="CZ2" s="9" t="s">
        <v>27</v>
      </c>
      <c r="DA2" s="9" t="s">
        <v>28</v>
      </c>
      <c r="DB2" s="13" t="s">
        <v>29</v>
      </c>
      <c r="DC2" s="12" t="s">
        <v>24</v>
      </c>
      <c r="DD2" s="9" t="s">
        <v>30</v>
      </c>
      <c r="DE2" s="9" t="s">
        <v>25</v>
      </c>
      <c r="DF2" s="9" t="s">
        <v>26</v>
      </c>
      <c r="DG2" s="9" t="s">
        <v>27</v>
      </c>
      <c r="DH2" s="9" t="s">
        <v>28</v>
      </c>
      <c r="DI2" s="13" t="s">
        <v>29</v>
      </c>
      <c r="DJ2" s="12" t="s">
        <v>24</v>
      </c>
      <c r="DK2" s="9" t="s">
        <v>30</v>
      </c>
      <c r="DL2" s="9" t="s">
        <v>25</v>
      </c>
      <c r="DM2" s="9" t="s">
        <v>26</v>
      </c>
      <c r="DN2" s="9" t="s">
        <v>27</v>
      </c>
      <c r="DO2" s="9" t="s">
        <v>28</v>
      </c>
      <c r="DP2" s="9" t="s">
        <v>29</v>
      </c>
    </row>
    <row r="3" spans="1:416" s="6" customFormat="1" ht="26.25" hidden="1" customHeight="1" x14ac:dyDescent="0.4">
      <c r="B3" s="14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4"/>
      <c r="M3" s="14"/>
      <c r="N3" s="30"/>
      <c r="O3" s="16"/>
      <c r="P3" s="16"/>
      <c r="Q3" s="16"/>
      <c r="R3" s="16"/>
      <c r="S3" s="16"/>
      <c r="T3" s="16"/>
      <c r="U3" s="17"/>
      <c r="V3" s="30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8"/>
      <c r="AJ3" s="30"/>
      <c r="AK3" s="30"/>
      <c r="AL3" s="30"/>
      <c r="AM3" s="30"/>
      <c r="AN3" s="30"/>
      <c r="AO3" s="30"/>
      <c r="AP3" s="30"/>
      <c r="AQ3" s="30"/>
      <c r="AR3" s="18"/>
      <c r="AS3" s="16"/>
      <c r="AT3" s="16"/>
      <c r="AU3" s="16"/>
      <c r="AV3" s="16"/>
      <c r="AW3" s="16"/>
      <c r="AX3" s="16"/>
      <c r="AY3" s="16"/>
      <c r="AZ3" s="18"/>
      <c r="BA3" s="16"/>
      <c r="BB3" s="16"/>
      <c r="BC3" s="16"/>
    </row>
    <row r="4" spans="1:416" s="6" customFormat="1" ht="26.25" hidden="1" customHeight="1" x14ac:dyDescent="0.4">
      <c r="B4" s="14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14"/>
      <c r="M4" s="14"/>
      <c r="N4" s="30"/>
      <c r="O4" s="16"/>
      <c r="P4" s="16"/>
      <c r="Q4" s="16"/>
      <c r="R4" s="16"/>
      <c r="S4" s="16"/>
      <c r="T4" s="16"/>
      <c r="U4" s="17"/>
      <c r="V4" s="30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8"/>
      <c r="AJ4" s="30"/>
      <c r="AK4" s="30"/>
      <c r="AL4" s="30"/>
      <c r="AM4" s="30"/>
      <c r="AN4" s="30"/>
      <c r="AO4" s="30"/>
      <c r="AP4" s="30"/>
      <c r="AQ4" s="30"/>
      <c r="AR4" s="18"/>
      <c r="AS4" s="16"/>
      <c r="AT4" s="16"/>
      <c r="AU4" s="16"/>
      <c r="AV4" s="16"/>
      <c r="AW4" s="16"/>
      <c r="AX4" s="16"/>
      <c r="AY4" s="16"/>
      <c r="AZ4" s="18"/>
      <c r="BA4" s="16"/>
      <c r="BB4" s="16"/>
      <c r="BC4" s="16"/>
    </row>
    <row r="5" spans="1:416" s="6" customFormat="1" ht="26.25" hidden="1" customHeight="1" x14ac:dyDescent="0.4">
      <c r="B5" s="14" t="s">
        <v>0</v>
      </c>
      <c r="C5" s="15"/>
      <c r="D5" s="15"/>
      <c r="E5" s="15"/>
      <c r="F5" s="15"/>
      <c r="G5" s="15"/>
      <c r="H5" s="15"/>
      <c r="I5" s="15"/>
      <c r="J5" s="15"/>
      <c r="K5" s="15"/>
      <c r="L5" s="14"/>
      <c r="M5" s="14"/>
      <c r="N5" s="30"/>
      <c r="O5" s="16"/>
      <c r="P5" s="16"/>
      <c r="Q5" s="16"/>
      <c r="R5" s="16"/>
      <c r="S5" s="16"/>
      <c r="T5" s="16"/>
      <c r="U5" s="17"/>
      <c r="V5" s="30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8"/>
      <c r="AJ5" s="30"/>
      <c r="AK5" s="30"/>
      <c r="AL5" s="30"/>
      <c r="AM5" s="30"/>
      <c r="AN5" s="30"/>
      <c r="AO5" s="30"/>
      <c r="AP5" s="30"/>
      <c r="AQ5" s="30"/>
      <c r="AR5" s="18"/>
      <c r="AS5" s="16"/>
      <c r="AT5" s="16"/>
      <c r="AU5" s="16"/>
      <c r="AV5" s="16"/>
      <c r="AW5" s="16"/>
      <c r="AX5" s="16"/>
      <c r="AY5" s="16"/>
      <c r="AZ5" s="18"/>
      <c r="BA5" s="16"/>
      <c r="BB5" s="16"/>
      <c r="BC5" s="16"/>
      <c r="BD5" s="19"/>
      <c r="BE5" s="19"/>
      <c r="BF5" s="19"/>
    </row>
    <row r="6" spans="1:416" s="6" customFormat="1" ht="26.25" hidden="1" customHeight="1" x14ac:dyDescent="0.4">
      <c r="B6" s="14" t="s">
        <v>0</v>
      </c>
      <c r="C6" s="15"/>
      <c r="D6" s="15"/>
      <c r="E6" s="15"/>
      <c r="F6" s="15"/>
      <c r="G6" s="15"/>
      <c r="H6" s="15"/>
      <c r="I6" s="15"/>
      <c r="J6" s="15"/>
      <c r="K6" s="15"/>
      <c r="L6" s="14"/>
      <c r="M6" s="14"/>
      <c r="N6" s="30"/>
      <c r="O6" s="16"/>
      <c r="P6" s="16"/>
      <c r="Q6" s="16"/>
      <c r="R6" s="16"/>
      <c r="S6" s="16"/>
      <c r="T6" s="16"/>
      <c r="U6" s="17"/>
      <c r="V6" s="30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8"/>
      <c r="AJ6" s="30"/>
      <c r="AK6" s="30"/>
      <c r="AL6" s="30"/>
      <c r="AM6" s="30"/>
      <c r="AN6" s="30"/>
      <c r="AO6" s="30"/>
      <c r="AP6" s="30"/>
      <c r="AQ6" s="30"/>
      <c r="AR6" s="18"/>
      <c r="AS6" s="16"/>
      <c r="AT6" s="16"/>
      <c r="AU6" s="16"/>
      <c r="AV6" s="16"/>
      <c r="AW6" s="16"/>
      <c r="AX6" s="16"/>
      <c r="AY6" s="16"/>
      <c r="AZ6" s="18"/>
      <c r="BA6" s="16"/>
      <c r="BB6" s="16"/>
      <c r="BC6" s="16"/>
      <c r="BD6" s="19"/>
      <c r="BE6" s="19"/>
      <c r="BF6" s="19"/>
    </row>
    <row r="7" spans="1:416" s="6" customFormat="1" ht="26.25" hidden="1" customHeight="1" x14ac:dyDescent="0.4">
      <c r="B7" s="14" t="s">
        <v>0</v>
      </c>
      <c r="C7" s="15"/>
      <c r="D7" s="15"/>
      <c r="E7" s="15"/>
      <c r="F7" s="15"/>
      <c r="G7" s="15"/>
      <c r="H7" s="15"/>
      <c r="I7" s="15"/>
      <c r="J7" s="15"/>
      <c r="K7" s="15"/>
      <c r="L7" s="14"/>
      <c r="M7" s="14"/>
      <c r="N7" s="30"/>
      <c r="O7" s="16"/>
      <c r="P7" s="16"/>
      <c r="Q7" s="16"/>
      <c r="R7" s="16"/>
      <c r="S7" s="16"/>
      <c r="T7" s="16"/>
      <c r="U7" s="17"/>
      <c r="V7" s="30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8"/>
      <c r="AJ7" s="30"/>
      <c r="AK7" s="30"/>
      <c r="AL7" s="30"/>
      <c r="AM7" s="30"/>
      <c r="AN7" s="30"/>
      <c r="AO7" s="30"/>
      <c r="AP7" s="30"/>
      <c r="AQ7" s="30"/>
      <c r="AR7" s="18"/>
      <c r="AS7" s="16"/>
      <c r="AT7" s="16"/>
      <c r="AU7" s="16"/>
      <c r="AV7" s="16"/>
      <c r="AW7" s="16"/>
      <c r="AX7" s="16"/>
      <c r="AY7" s="16"/>
      <c r="AZ7" s="18"/>
      <c r="BA7" s="16"/>
      <c r="BB7" s="16"/>
      <c r="BC7" s="16"/>
      <c r="BD7" s="19"/>
      <c r="BE7" s="19"/>
      <c r="BF7" s="19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45"/>
      <c r="CN7" s="85"/>
      <c r="CO7" s="85"/>
      <c r="CP7" s="85"/>
      <c r="CQ7" s="85"/>
      <c r="CR7" s="85"/>
      <c r="CS7" s="85"/>
      <c r="CT7" s="85"/>
      <c r="CU7" s="85"/>
      <c r="CV7" s="85"/>
      <c r="CW7" s="85"/>
      <c r="CX7" s="85"/>
      <c r="CY7" s="85"/>
      <c r="CZ7" s="85"/>
      <c r="DB7" s="40"/>
      <c r="DE7" s="85"/>
      <c r="DF7" s="85"/>
      <c r="DG7" s="85"/>
      <c r="DH7" s="85"/>
      <c r="DI7" s="85"/>
      <c r="DJ7" s="85"/>
      <c r="DK7" s="85"/>
      <c r="DL7" s="85"/>
      <c r="DN7" s="85"/>
      <c r="DO7" s="85"/>
      <c r="DP7" s="85"/>
      <c r="DQ7" s="85"/>
      <c r="DR7" s="85"/>
      <c r="DS7" s="85"/>
      <c r="DT7" s="85"/>
      <c r="DV7" s="85"/>
      <c r="DW7" s="85"/>
      <c r="DX7" s="85"/>
      <c r="DY7" s="85"/>
      <c r="DZ7" s="85"/>
      <c r="EA7" s="85"/>
      <c r="EB7" s="85"/>
      <c r="ED7" s="85"/>
      <c r="EE7" s="85"/>
      <c r="EF7" s="85"/>
      <c r="EG7" s="85"/>
      <c r="EH7" s="85"/>
      <c r="EI7" s="85"/>
      <c r="EJ7" s="85"/>
      <c r="EK7" s="85"/>
      <c r="EL7" s="85"/>
      <c r="EM7" s="85"/>
      <c r="EN7" s="85"/>
      <c r="EP7" s="85"/>
      <c r="EQ7" s="85"/>
      <c r="ER7" s="85"/>
      <c r="ES7" s="85"/>
      <c r="ET7" s="85"/>
      <c r="EU7" s="85"/>
      <c r="EV7" s="85"/>
      <c r="EW7" s="85"/>
      <c r="EX7" s="85"/>
      <c r="EY7" s="85"/>
      <c r="EZ7" s="85"/>
      <c r="FB7" s="85"/>
      <c r="FC7" s="85"/>
      <c r="FD7" s="85"/>
      <c r="FE7" s="85"/>
      <c r="FF7" s="85"/>
      <c r="FG7" s="85"/>
      <c r="FH7" s="85"/>
      <c r="FI7" s="85"/>
      <c r="FJ7" s="85"/>
      <c r="FK7" s="85"/>
      <c r="FL7" s="85"/>
      <c r="FN7" s="85"/>
      <c r="FO7" s="85"/>
      <c r="FP7" s="85"/>
      <c r="FQ7" s="85"/>
      <c r="FR7" s="85"/>
      <c r="FS7" s="85"/>
      <c r="FT7" s="85"/>
      <c r="FU7" s="85"/>
      <c r="FV7" s="85"/>
      <c r="FW7" s="85"/>
      <c r="FX7" s="85"/>
      <c r="FZ7" s="85"/>
      <c r="GA7" s="85"/>
      <c r="GB7" s="85"/>
      <c r="GC7" s="85"/>
      <c r="GD7" s="85"/>
      <c r="GE7" s="85"/>
      <c r="GF7" s="85"/>
      <c r="GG7" s="85"/>
      <c r="GH7" s="85"/>
      <c r="GI7" s="85"/>
      <c r="GJ7" s="85"/>
      <c r="GL7" s="85"/>
      <c r="GM7" s="85"/>
      <c r="GN7" s="85"/>
      <c r="GO7" s="85"/>
      <c r="GP7" s="85"/>
      <c r="GQ7" s="85"/>
      <c r="GR7" s="85"/>
      <c r="GS7" s="85"/>
      <c r="GT7" s="85"/>
      <c r="GU7" s="85"/>
      <c r="GV7" s="85"/>
      <c r="GW7" s="85"/>
      <c r="GX7" s="85"/>
      <c r="GY7" s="85"/>
      <c r="GZ7" s="85"/>
      <c r="HA7" s="85"/>
      <c r="HB7" s="85"/>
      <c r="HC7" s="85"/>
      <c r="HD7" s="85"/>
      <c r="HE7" s="85"/>
      <c r="HF7" s="85"/>
      <c r="HG7" s="85"/>
      <c r="HH7" s="85"/>
      <c r="HI7" s="85"/>
      <c r="HJ7" s="85"/>
      <c r="HK7" s="85"/>
      <c r="HL7" s="85"/>
      <c r="HN7" s="85"/>
      <c r="HO7" s="85"/>
      <c r="HP7" s="85"/>
      <c r="HQ7" s="85"/>
      <c r="HR7" s="85"/>
      <c r="HS7" s="85"/>
      <c r="HT7" s="85"/>
      <c r="HU7" s="85"/>
      <c r="HV7" s="85"/>
      <c r="HW7" s="85"/>
      <c r="HX7" s="85"/>
      <c r="HY7" s="85"/>
      <c r="HZ7" s="85"/>
      <c r="IA7" s="85"/>
      <c r="IB7" s="85"/>
      <c r="IC7" s="85"/>
      <c r="ID7" s="85"/>
      <c r="IE7" s="85"/>
      <c r="IF7" s="85"/>
      <c r="IG7" s="85"/>
      <c r="IH7" s="85"/>
      <c r="II7" s="85"/>
      <c r="IJ7" s="85"/>
      <c r="IK7" s="85"/>
      <c r="IL7" s="85"/>
      <c r="IM7" s="85"/>
      <c r="IN7" s="85"/>
      <c r="IP7" s="85"/>
      <c r="IQ7" s="85"/>
      <c r="IR7" s="85"/>
      <c r="IS7" s="85"/>
      <c r="IT7" s="85"/>
      <c r="IU7" s="85"/>
      <c r="IV7" s="85"/>
      <c r="IW7" s="85"/>
      <c r="IX7" s="85"/>
      <c r="IY7" s="85"/>
      <c r="IZ7" s="85"/>
      <c r="JA7" s="85"/>
      <c r="JB7" s="85"/>
      <c r="JC7" s="85"/>
      <c r="JD7" s="85"/>
      <c r="JE7" s="85"/>
      <c r="JF7" s="85"/>
      <c r="JG7" s="85"/>
      <c r="JH7" s="85"/>
      <c r="JI7" s="85"/>
      <c r="JJ7" s="85"/>
      <c r="JK7" s="85"/>
      <c r="JL7" s="85"/>
      <c r="JM7" s="85"/>
      <c r="JN7" s="85"/>
      <c r="JO7" s="85"/>
      <c r="JP7" s="85"/>
      <c r="JR7" s="85"/>
      <c r="JS7" s="85"/>
      <c r="JT7" s="85"/>
      <c r="JU7" s="85"/>
      <c r="JV7" s="85"/>
      <c r="JW7" s="85"/>
      <c r="JX7" s="85"/>
      <c r="JY7" s="85"/>
      <c r="JZ7" s="85"/>
      <c r="KA7" s="85"/>
      <c r="KB7" s="85"/>
      <c r="KC7" s="85"/>
      <c r="KD7" s="85"/>
      <c r="KE7" s="85"/>
      <c r="KF7" s="85"/>
      <c r="KG7" s="85"/>
      <c r="KH7" s="85"/>
      <c r="KI7" s="85"/>
      <c r="KJ7" s="85"/>
      <c r="KK7" s="85"/>
      <c r="KL7" s="85"/>
      <c r="KM7" s="85"/>
      <c r="KN7" s="85"/>
      <c r="KO7" s="85"/>
      <c r="KP7" s="85"/>
      <c r="KQ7" s="85"/>
      <c r="KR7" s="85"/>
      <c r="KT7" s="85"/>
      <c r="KU7" s="85"/>
      <c r="KV7" s="85"/>
      <c r="KW7" s="85"/>
      <c r="KX7" s="85"/>
      <c r="KY7" s="85"/>
      <c r="KZ7" s="85"/>
      <c r="LA7" s="85"/>
      <c r="LB7" s="85"/>
      <c r="LC7" s="85"/>
      <c r="LD7" s="85"/>
      <c r="LE7" s="85"/>
      <c r="LF7" s="85"/>
      <c r="LG7" s="85"/>
      <c r="LH7" s="85"/>
      <c r="LI7" s="85"/>
      <c r="LJ7" s="85"/>
      <c r="LK7" s="85"/>
      <c r="LL7" s="85"/>
      <c r="LM7" s="85"/>
      <c r="LN7" s="85"/>
      <c r="LO7" s="85"/>
      <c r="LP7" s="85"/>
      <c r="LQ7" s="85"/>
      <c r="LR7" s="85"/>
      <c r="LS7" s="85"/>
      <c r="LT7" s="85"/>
      <c r="LV7" s="85"/>
      <c r="LW7" s="85"/>
      <c r="LX7" s="85"/>
      <c r="LY7" s="85"/>
      <c r="LZ7" s="85"/>
      <c r="MA7" s="85"/>
      <c r="MB7" s="85"/>
      <c r="MC7" s="85"/>
      <c r="MD7" s="85"/>
      <c r="ME7" s="85"/>
      <c r="MF7" s="85"/>
      <c r="MG7" s="85"/>
      <c r="MH7" s="85"/>
      <c r="MI7" s="85"/>
      <c r="MJ7" s="85"/>
      <c r="MK7" s="85"/>
      <c r="ML7" s="85"/>
      <c r="MM7" s="85"/>
      <c r="MN7" s="85"/>
      <c r="MO7" s="85"/>
      <c r="MP7" s="85"/>
      <c r="MQ7" s="85"/>
      <c r="MR7" s="85"/>
      <c r="MS7" s="85"/>
      <c r="MT7" s="85"/>
      <c r="MU7" s="85"/>
      <c r="MV7" s="85"/>
      <c r="MX7" s="85"/>
      <c r="MY7" s="85"/>
      <c r="MZ7" s="85"/>
      <c r="NA7" s="85"/>
      <c r="NB7" s="85"/>
      <c r="NC7" s="85"/>
      <c r="ND7" s="85"/>
      <c r="NE7" s="85"/>
      <c r="NF7" s="85"/>
      <c r="NG7" s="85"/>
      <c r="NH7" s="85"/>
      <c r="NI7" s="85"/>
      <c r="NJ7" s="85"/>
      <c r="NK7" s="85"/>
      <c r="NL7" s="85"/>
      <c r="NM7" s="85"/>
      <c r="NN7" s="85"/>
      <c r="NO7" s="85"/>
      <c r="NP7" s="85"/>
      <c r="NQ7" s="85"/>
      <c r="NR7" s="85"/>
      <c r="NS7" s="85"/>
      <c r="NT7" s="85"/>
      <c r="NU7" s="85"/>
      <c r="NV7" s="85"/>
      <c r="NW7" s="85"/>
      <c r="NX7" s="85"/>
      <c r="NZ7" s="85"/>
      <c r="OA7" s="85"/>
      <c r="OB7" s="85"/>
      <c r="OC7" s="85"/>
      <c r="OD7" s="85"/>
      <c r="OE7" s="85"/>
      <c r="OF7" s="85"/>
      <c r="OG7" s="85"/>
      <c r="OH7" s="85"/>
      <c r="OI7" s="85"/>
      <c r="OJ7" s="85"/>
      <c r="OK7" s="85"/>
      <c r="OL7" s="85"/>
      <c r="OM7" s="85"/>
      <c r="ON7" s="85"/>
      <c r="OO7" s="85"/>
      <c r="OP7" s="85"/>
      <c r="OQ7" s="85"/>
      <c r="OR7" s="85"/>
      <c r="OS7" s="85"/>
      <c r="OT7" s="85"/>
      <c r="OU7" s="85"/>
      <c r="OV7" s="85"/>
      <c r="OW7" s="85"/>
      <c r="OX7" s="85"/>
      <c r="OY7" s="85"/>
      <c r="OZ7" s="85"/>
    </row>
    <row r="8" spans="1:416" s="6" customFormat="1" ht="26.25" hidden="1" customHeight="1" x14ac:dyDescent="0.4">
      <c r="B8" s="14" t="s">
        <v>0</v>
      </c>
      <c r="C8" s="15"/>
      <c r="D8" s="15"/>
      <c r="E8" s="15"/>
      <c r="F8" s="15"/>
      <c r="G8" s="15"/>
      <c r="H8" s="15"/>
      <c r="I8" s="15"/>
      <c r="J8" s="15"/>
      <c r="K8" s="15"/>
      <c r="L8" s="14"/>
      <c r="M8" s="14"/>
      <c r="N8" s="30"/>
      <c r="O8" s="16"/>
      <c r="P8" s="16"/>
      <c r="Q8" s="16"/>
      <c r="R8" s="16"/>
      <c r="S8" s="16"/>
      <c r="T8" s="16"/>
      <c r="U8" s="17"/>
      <c r="V8" s="30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8"/>
      <c r="AJ8" s="30"/>
      <c r="AK8" s="30"/>
      <c r="AL8" s="30"/>
      <c r="AM8" s="30"/>
      <c r="AN8" s="30"/>
      <c r="AO8" s="30"/>
      <c r="AP8" s="30"/>
      <c r="AQ8" s="30"/>
      <c r="AR8" s="18"/>
      <c r="AS8" s="16"/>
      <c r="AT8" s="16"/>
      <c r="AU8" s="16"/>
      <c r="AV8" s="16"/>
      <c r="AW8" s="16"/>
      <c r="AX8" s="16"/>
      <c r="AY8" s="16"/>
      <c r="AZ8" s="18"/>
      <c r="BA8" s="16"/>
      <c r="BB8" s="16"/>
      <c r="BC8" s="16"/>
      <c r="BD8" s="19"/>
      <c r="BE8" s="19"/>
      <c r="BF8" s="19"/>
    </row>
    <row r="9" spans="1:416" s="6" customFormat="1" ht="25.5" customHeight="1" x14ac:dyDescent="0.4">
      <c r="A9" s="20">
        <v>1</v>
      </c>
      <c r="B9" s="21" t="s">
        <v>1</v>
      </c>
      <c r="C9" s="23">
        <v>43</v>
      </c>
      <c r="D9" s="23">
        <v>43</v>
      </c>
      <c r="E9" s="76">
        <v>1</v>
      </c>
      <c r="F9" s="76">
        <v>1</v>
      </c>
      <c r="G9" s="76">
        <v>1</v>
      </c>
      <c r="H9" s="42"/>
      <c r="I9" s="21"/>
      <c r="J9" s="21">
        <v>19</v>
      </c>
      <c r="K9" s="21"/>
      <c r="L9" s="32">
        <f>D9-J9+K9</f>
        <v>24</v>
      </c>
      <c r="M9" s="32">
        <f t="shared" ref="M9:M43" si="0">L9/D9%</f>
        <v>55.813953488372093</v>
      </c>
      <c r="N9" s="27">
        <v>34</v>
      </c>
      <c r="O9" s="51">
        <v>1991</v>
      </c>
      <c r="P9" s="52">
        <f t="shared" ref="P9:P25" si="1">O9/N9</f>
        <v>58.558823529411768</v>
      </c>
      <c r="Q9" s="51">
        <v>6</v>
      </c>
      <c r="R9" s="51">
        <v>8</v>
      </c>
      <c r="S9" s="53">
        <v>0</v>
      </c>
      <c r="T9" s="53">
        <v>90</v>
      </c>
      <c r="U9" s="54">
        <v>1</v>
      </c>
      <c r="V9" s="27">
        <v>9</v>
      </c>
      <c r="W9" s="51">
        <v>100</v>
      </c>
      <c r="X9" s="51">
        <v>22.22</v>
      </c>
      <c r="Y9" s="51">
        <v>1</v>
      </c>
      <c r="Z9" s="51">
        <v>1</v>
      </c>
      <c r="AA9" s="53">
        <v>7</v>
      </c>
      <c r="AB9" s="53"/>
      <c r="AC9" s="27">
        <v>10</v>
      </c>
      <c r="AD9" s="51">
        <v>100</v>
      </c>
      <c r="AE9" s="51">
        <v>77.77</v>
      </c>
      <c r="AF9" s="51">
        <v>3</v>
      </c>
      <c r="AG9" s="51">
        <v>4</v>
      </c>
      <c r="AH9" s="51">
        <v>2</v>
      </c>
      <c r="AI9" s="51">
        <v>1</v>
      </c>
      <c r="AJ9" s="51">
        <v>4</v>
      </c>
      <c r="AK9" s="51">
        <v>173</v>
      </c>
      <c r="AL9" s="51">
        <f>AK9/AJ9</f>
        <v>43.25</v>
      </c>
      <c r="AM9" s="51"/>
      <c r="AN9" s="51"/>
      <c r="AO9" s="51"/>
      <c r="AP9" s="51"/>
      <c r="AQ9" s="55">
        <v>50</v>
      </c>
      <c r="AR9" s="56">
        <f>AJ9-AP9</f>
        <v>4</v>
      </c>
      <c r="AS9" s="27">
        <v>19</v>
      </c>
      <c r="AT9" s="51">
        <v>820</v>
      </c>
      <c r="AU9" s="52">
        <f>AT9/AS9</f>
        <v>43.157894736842103</v>
      </c>
      <c r="AV9" s="51">
        <v>2</v>
      </c>
      <c r="AW9" s="51"/>
      <c r="AX9" s="51"/>
      <c r="AY9" s="53">
        <v>63</v>
      </c>
      <c r="AZ9" s="54">
        <v>9</v>
      </c>
      <c r="BA9" s="27">
        <v>1</v>
      </c>
      <c r="BB9" s="51">
        <v>62</v>
      </c>
      <c r="BC9" s="57">
        <v>62</v>
      </c>
      <c r="BD9" s="51">
        <v>1</v>
      </c>
      <c r="BE9" s="51"/>
      <c r="BF9" s="51">
        <v>62</v>
      </c>
      <c r="BG9" s="58"/>
      <c r="BH9" s="59"/>
      <c r="BI9" s="60">
        <v>1</v>
      </c>
      <c r="BJ9" s="58">
        <v>55</v>
      </c>
      <c r="BK9" s="58">
        <f>BJ9/BI9</f>
        <v>55</v>
      </c>
      <c r="BL9" s="58"/>
      <c r="BM9" s="58"/>
      <c r="BN9" s="58"/>
      <c r="BO9" s="61">
        <v>55</v>
      </c>
      <c r="BP9" s="59"/>
      <c r="BQ9" s="60">
        <v>10</v>
      </c>
      <c r="BR9" s="58">
        <v>416</v>
      </c>
      <c r="BS9" s="58">
        <f>BR9/BQ9</f>
        <v>41.6</v>
      </c>
      <c r="BT9" s="58">
        <v>2</v>
      </c>
      <c r="BU9" s="58">
        <v>1</v>
      </c>
      <c r="BV9" s="58"/>
      <c r="BW9" s="61">
        <v>84</v>
      </c>
      <c r="BX9" s="59">
        <v>4</v>
      </c>
      <c r="BY9" s="60">
        <v>12</v>
      </c>
      <c r="BZ9" s="58">
        <v>593</v>
      </c>
      <c r="CA9" s="62">
        <f>BZ9/BY9</f>
        <v>49.416666666666664</v>
      </c>
      <c r="CB9" s="58">
        <v>3</v>
      </c>
      <c r="CC9" s="58">
        <v>0</v>
      </c>
      <c r="CD9" s="58"/>
      <c r="CE9" s="61">
        <v>64</v>
      </c>
      <c r="CF9" s="59">
        <v>1</v>
      </c>
      <c r="CG9" s="60">
        <v>11</v>
      </c>
      <c r="CH9" s="58">
        <v>389</v>
      </c>
      <c r="CI9" s="63">
        <f>CH9/CG9</f>
        <v>35.363636363636367</v>
      </c>
      <c r="CJ9" s="58"/>
      <c r="CK9" s="58"/>
      <c r="CL9" s="58">
        <v>58</v>
      </c>
      <c r="CM9" s="58"/>
      <c r="CN9" s="59">
        <v>4</v>
      </c>
      <c r="CO9" s="60"/>
      <c r="CP9" s="58"/>
      <c r="CQ9" s="58"/>
      <c r="CR9" s="58"/>
      <c r="CS9" s="58"/>
      <c r="CT9" s="58"/>
      <c r="CU9" s="59"/>
      <c r="CV9" s="60">
        <v>1</v>
      </c>
      <c r="CW9" s="58">
        <v>73</v>
      </c>
      <c r="CX9" s="58">
        <v>73</v>
      </c>
      <c r="CY9" s="58">
        <v>1</v>
      </c>
      <c r="CZ9" s="58"/>
      <c r="DA9" s="58"/>
      <c r="DB9" s="59"/>
      <c r="DC9" s="60"/>
      <c r="DD9" s="58"/>
      <c r="DE9" s="58"/>
      <c r="DF9" s="58"/>
      <c r="DG9" s="58"/>
      <c r="DH9" s="58"/>
      <c r="DI9" s="59"/>
      <c r="DJ9" s="60"/>
      <c r="DK9" s="58"/>
      <c r="DL9" s="58"/>
      <c r="DM9" s="58"/>
      <c r="DN9" s="58"/>
      <c r="DO9" s="58"/>
      <c r="DP9" s="58"/>
    </row>
    <row r="10" spans="1:416" s="6" customFormat="1" ht="25.5" customHeight="1" x14ac:dyDescent="0.4">
      <c r="A10" s="22">
        <v>2</v>
      </c>
      <c r="B10" s="21" t="s">
        <v>64</v>
      </c>
      <c r="C10" s="23">
        <v>16</v>
      </c>
      <c r="D10" s="23">
        <v>16</v>
      </c>
      <c r="E10" s="76"/>
      <c r="F10" s="76">
        <v>2</v>
      </c>
      <c r="G10" s="76"/>
      <c r="H10" s="42"/>
      <c r="I10" s="21"/>
      <c r="J10" s="21">
        <v>7</v>
      </c>
      <c r="K10" s="21"/>
      <c r="L10" s="32">
        <f>D10-J10+K10</f>
        <v>9</v>
      </c>
      <c r="M10" s="32">
        <f t="shared" si="0"/>
        <v>56.25</v>
      </c>
      <c r="N10" s="27">
        <v>9</v>
      </c>
      <c r="O10" s="51">
        <v>576</v>
      </c>
      <c r="P10" s="51">
        <f t="shared" si="1"/>
        <v>64</v>
      </c>
      <c r="Q10" s="57">
        <v>3</v>
      </c>
      <c r="R10" s="57">
        <v>2</v>
      </c>
      <c r="S10" s="64"/>
      <c r="T10" s="64">
        <v>98</v>
      </c>
      <c r="U10" s="54"/>
      <c r="V10" s="27">
        <v>6</v>
      </c>
      <c r="W10" s="51">
        <v>66.66</v>
      </c>
      <c r="X10" s="51">
        <v>0</v>
      </c>
      <c r="Y10" s="57"/>
      <c r="Z10" s="57"/>
      <c r="AA10" s="64">
        <v>4</v>
      </c>
      <c r="AB10" s="64">
        <v>2</v>
      </c>
      <c r="AC10" s="27">
        <v>5</v>
      </c>
      <c r="AD10" s="51">
        <v>100</v>
      </c>
      <c r="AE10" s="65">
        <v>60</v>
      </c>
      <c r="AF10" s="51"/>
      <c r="AG10" s="51">
        <v>3</v>
      </c>
      <c r="AH10" s="51">
        <v>2</v>
      </c>
      <c r="AI10" s="51"/>
      <c r="AJ10" s="51">
        <v>4</v>
      </c>
      <c r="AK10" s="51">
        <v>165</v>
      </c>
      <c r="AL10" s="51">
        <f>AK10/AJ10</f>
        <v>41.25</v>
      </c>
      <c r="AM10" s="51">
        <v>1</v>
      </c>
      <c r="AN10" s="51"/>
      <c r="AO10" s="51"/>
      <c r="AP10" s="51">
        <v>1</v>
      </c>
      <c r="AQ10" s="55">
        <v>78</v>
      </c>
      <c r="AR10" s="56">
        <f t="shared" ref="AR10:AR43" si="2">AJ10-AP10</f>
        <v>3</v>
      </c>
      <c r="AS10" s="27">
        <v>8</v>
      </c>
      <c r="AT10" s="51">
        <v>417</v>
      </c>
      <c r="AU10" s="52">
        <f t="shared" ref="AU10:AU11" si="3">AT10/AS10</f>
        <v>52.125</v>
      </c>
      <c r="AV10" s="51">
        <v>2</v>
      </c>
      <c r="AW10" s="51">
        <v>1</v>
      </c>
      <c r="AX10" s="51"/>
      <c r="AY10" s="53">
        <v>79</v>
      </c>
      <c r="AZ10" s="54">
        <v>3</v>
      </c>
      <c r="BA10" s="27"/>
      <c r="BB10" s="51"/>
      <c r="BC10" s="51"/>
      <c r="BD10" s="51"/>
      <c r="BE10" s="51"/>
      <c r="BF10" s="51"/>
      <c r="BG10" s="58"/>
      <c r="BH10" s="59"/>
      <c r="BI10" s="60">
        <v>2</v>
      </c>
      <c r="BJ10" s="58">
        <v>87</v>
      </c>
      <c r="BK10" s="58">
        <f t="shared" ref="BK10:BK36" si="4">BJ10/BI10</f>
        <v>43.5</v>
      </c>
      <c r="BL10" s="58"/>
      <c r="BM10" s="58"/>
      <c r="BN10" s="58"/>
      <c r="BO10" s="61">
        <v>46</v>
      </c>
      <c r="BP10" s="59"/>
      <c r="BQ10" s="60"/>
      <c r="BR10" s="58"/>
      <c r="BS10" s="58"/>
      <c r="BT10" s="58"/>
      <c r="BU10" s="58"/>
      <c r="BV10" s="58"/>
      <c r="BW10" s="61"/>
      <c r="BX10" s="59"/>
      <c r="BY10" s="60"/>
      <c r="BZ10" s="58"/>
      <c r="CA10" s="58"/>
      <c r="CB10" s="58"/>
      <c r="CC10" s="58"/>
      <c r="CD10" s="58"/>
      <c r="CE10" s="61"/>
      <c r="CF10" s="59"/>
      <c r="CG10" s="60">
        <v>3</v>
      </c>
      <c r="CH10" s="58">
        <v>138</v>
      </c>
      <c r="CI10" s="58">
        <f t="shared" ref="CI10:CI25" si="5">CH10/CG10</f>
        <v>46</v>
      </c>
      <c r="CJ10" s="58"/>
      <c r="CK10" s="58"/>
      <c r="CL10" s="58">
        <v>60</v>
      </c>
      <c r="CM10" s="58"/>
      <c r="CN10" s="59"/>
      <c r="CO10" s="60"/>
      <c r="CP10" s="58"/>
      <c r="CQ10" s="58"/>
      <c r="CR10" s="58"/>
      <c r="CS10" s="58"/>
      <c r="CT10" s="58"/>
      <c r="CU10" s="59"/>
      <c r="CV10" s="60"/>
      <c r="CW10" s="58"/>
      <c r="CX10" s="58"/>
      <c r="CY10" s="58"/>
      <c r="CZ10" s="58"/>
      <c r="DA10" s="58"/>
      <c r="DB10" s="59"/>
      <c r="DC10" s="60"/>
      <c r="DD10" s="58"/>
      <c r="DE10" s="58"/>
      <c r="DF10" s="58"/>
      <c r="DG10" s="58"/>
      <c r="DH10" s="58"/>
      <c r="DI10" s="59"/>
      <c r="DJ10" s="60"/>
      <c r="DK10" s="58"/>
      <c r="DL10" s="58"/>
      <c r="DM10" s="58"/>
      <c r="DN10" s="58"/>
      <c r="DO10" s="58"/>
      <c r="DP10" s="58"/>
    </row>
    <row r="11" spans="1:416" s="6" customFormat="1" ht="25.5" customHeight="1" x14ac:dyDescent="0.4">
      <c r="A11" s="20">
        <v>3</v>
      </c>
      <c r="B11" s="21" t="s">
        <v>65</v>
      </c>
      <c r="C11" s="23">
        <v>5</v>
      </c>
      <c r="D11" s="23">
        <v>5</v>
      </c>
      <c r="E11" s="77"/>
      <c r="F11" s="76"/>
      <c r="G11" s="76"/>
      <c r="H11" s="42"/>
      <c r="I11" s="21">
        <v>1</v>
      </c>
      <c r="J11" s="21"/>
      <c r="K11" s="21"/>
      <c r="L11" s="32">
        <f t="shared" ref="L11:L43" si="6">D11-J11+K11</f>
        <v>5</v>
      </c>
      <c r="M11" s="32">
        <f t="shared" si="0"/>
        <v>100</v>
      </c>
      <c r="N11" s="27">
        <v>2</v>
      </c>
      <c r="O11" s="51">
        <v>131</v>
      </c>
      <c r="P11" s="51">
        <f t="shared" si="1"/>
        <v>65.5</v>
      </c>
      <c r="Q11" s="51">
        <v>2</v>
      </c>
      <c r="R11" s="51"/>
      <c r="S11" s="53"/>
      <c r="T11" s="53">
        <v>70</v>
      </c>
      <c r="U11" s="54"/>
      <c r="V11" s="27">
        <v>2</v>
      </c>
      <c r="W11" s="51">
        <v>100</v>
      </c>
      <c r="X11" s="51">
        <v>50</v>
      </c>
      <c r="Y11" s="51"/>
      <c r="Z11" s="51">
        <v>1</v>
      </c>
      <c r="AA11" s="53">
        <v>1</v>
      </c>
      <c r="AB11" s="53"/>
      <c r="AC11" s="27">
        <v>2</v>
      </c>
      <c r="AD11" s="51">
        <v>100</v>
      </c>
      <c r="AE11" s="66">
        <v>50</v>
      </c>
      <c r="AF11" s="51"/>
      <c r="AG11" s="51">
        <v>1</v>
      </c>
      <c r="AH11" s="51">
        <v>1</v>
      </c>
      <c r="AI11" s="51"/>
      <c r="AJ11" s="51">
        <v>1</v>
      </c>
      <c r="AK11" s="51">
        <v>50</v>
      </c>
      <c r="AL11" s="51">
        <f>AK11/AJ11</f>
        <v>50</v>
      </c>
      <c r="AM11" s="51"/>
      <c r="AN11" s="51"/>
      <c r="AO11" s="51"/>
      <c r="AP11" s="51"/>
      <c r="AQ11" s="55">
        <v>50</v>
      </c>
      <c r="AR11" s="56">
        <f t="shared" si="2"/>
        <v>1</v>
      </c>
      <c r="AS11" s="27">
        <v>2</v>
      </c>
      <c r="AT11" s="51">
        <v>107</v>
      </c>
      <c r="AU11" s="51">
        <f t="shared" si="3"/>
        <v>53.5</v>
      </c>
      <c r="AV11" s="57"/>
      <c r="AW11" s="57"/>
      <c r="AX11" s="57"/>
      <c r="AY11" s="64">
        <v>60</v>
      </c>
      <c r="AZ11" s="54"/>
      <c r="BA11" s="67"/>
      <c r="BB11" s="57"/>
      <c r="BC11" s="57"/>
      <c r="BD11" s="58"/>
      <c r="BE11" s="58"/>
      <c r="BF11" s="58"/>
      <c r="BG11" s="58"/>
      <c r="BH11" s="59"/>
      <c r="BI11" s="60"/>
      <c r="BJ11" s="58"/>
      <c r="BK11" s="58"/>
      <c r="BL11" s="58"/>
      <c r="BM11" s="58"/>
      <c r="BN11" s="58"/>
      <c r="BO11" s="61"/>
      <c r="BP11" s="59"/>
      <c r="BQ11" s="60"/>
      <c r="BR11" s="58"/>
      <c r="BS11" s="58"/>
      <c r="BT11" s="58"/>
      <c r="BU11" s="58"/>
      <c r="BV11" s="58"/>
      <c r="BW11" s="61"/>
      <c r="BX11" s="59"/>
      <c r="BY11" s="60"/>
      <c r="BZ11" s="58"/>
      <c r="CA11" s="58"/>
      <c r="CB11" s="58"/>
      <c r="CC11" s="58"/>
      <c r="CD11" s="58"/>
      <c r="CE11" s="61"/>
      <c r="CF11" s="59"/>
      <c r="CG11" s="60">
        <v>2</v>
      </c>
      <c r="CH11" s="58">
        <v>107</v>
      </c>
      <c r="CI11" s="58">
        <f t="shared" si="5"/>
        <v>53.5</v>
      </c>
      <c r="CJ11" s="58"/>
      <c r="CK11" s="58"/>
      <c r="CL11" s="58">
        <v>58</v>
      </c>
      <c r="CM11" s="58"/>
      <c r="CN11" s="59"/>
      <c r="CO11" s="60"/>
      <c r="CP11" s="58"/>
      <c r="CQ11" s="58"/>
      <c r="CR11" s="58"/>
      <c r="CS11" s="58"/>
      <c r="CT11" s="58"/>
      <c r="CU11" s="59"/>
      <c r="CV11" s="60"/>
      <c r="CW11" s="58"/>
      <c r="CX11" s="58"/>
      <c r="CY11" s="58"/>
      <c r="CZ11" s="58"/>
      <c r="DA11" s="58"/>
      <c r="DB11" s="59"/>
      <c r="DC11" s="60"/>
      <c r="DD11" s="58"/>
      <c r="DE11" s="58"/>
      <c r="DF11" s="58"/>
      <c r="DG11" s="58"/>
      <c r="DH11" s="58"/>
      <c r="DI11" s="59"/>
      <c r="DJ11" s="60">
        <v>1</v>
      </c>
      <c r="DK11" s="58">
        <v>58</v>
      </c>
      <c r="DL11" s="58">
        <f>DK11/DJ11</f>
        <v>58</v>
      </c>
      <c r="DM11" s="58"/>
      <c r="DN11" s="58"/>
      <c r="DO11" s="58"/>
      <c r="DP11" s="58"/>
    </row>
    <row r="12" spans="1:416" s="6" customFormat="1" ht="25.5" customHeight="1" x14ac:dyDescent="0.4">
      <c r="A12" s="20">
        <v>4</v>
      </c>
      <c r="B12" s="21" t="s">
        <v>2</v>
      </c>
      <c r="C12" s="23">
        <v>3</v>
      </c>
      <c r="D12" s="23">
        <v>3</v>
      </c>
      <c r="E12" s="76"/>
      <c r="F12" s="76">
        <v>1</v>
      </c>
      <c r="G12" s="76"/>
      <c r="H12" s="42"/>
      <c r="I12" s="21"/>
      <c r="J12" s="21">
        <v>1</v>
      </c>
      <c r="K12" s="21"/>
      <c r="L12" s="32">
        <f t="shared" si="6"/>
        <v>2</v>
      </c>
      <c r="M12" s="32">
        <f t="shared" si="0"/>
        <v>66.666666666666671</v>
      </c>
      <c r="N12" s="27"/>
      <c r="O12" s="51"/>
      <c r="P12" s="51"/>
      <c r="Q12" s="57"/>
      <c r="R12" s="57"/>
      <c r="S12" s="64"/>
      <c r="T12" s="64"/>
      <c r="U12" s="54"/>
      <c r="V12" s="27">
        <v>3</v>
      </c>
      <c r="W12" s="51">
        <v>66.66</v>
      </c>
      <c r="X12" s="51">
        <v>66.66</v>
      </c>
      <c r="Y12" s="57">
        <v>1</v>
      </c>
      <c r="Z12" s="57">
        <v>1</v>
      </c>
      <c r="AA12" s="64"/>
      <c r="AB12" s="64">
        <v>1</v>
      </c>
      <c r="AC12" s="27">
        <v>3</v>
      </c>
      <c r="AD12" s="51">
        <v>100</v>
      </c>
      <c r="AE12" s="51">
        <v>100</v>
      </c>
      <c r="AF12" s="51"/>
      <c r="AG12" s="51">
        <v>3</v>
      </c>
      <c r="AH12" s="51"/>
      <c r="AI12" s="51"/>
      <c r="AJ12" s="51"/>
      <c r="AK12" s="51"/>
      <c r="AL12" s="51"/>
      <c r="AM12" s="51"/>
      <c r="AN12" s="51"/>
      <c r="AO12" s="51"/>
      <c r="AP12" s="51"/>
      <c r="AQ12" s="55"/>
      <c r="AR12" s="56">
        <f t="shared" si="2"/>
        <v>0</v>
      </c>
      <c r="AS12" s="27"/>
      <c r="AT12" s="51"/>
      <c r="AU12" s="51"/>
      <c r="AV12" s="51"/>
      <c r="AW12" s="51"/>
      <c r="AX12" s="51"/>
      <c r="AY12" s="53"/>
      <c r="AZ12" s="54"/>
      <c r="BA12" s="67"/>
      <c r="BB12" s="57"/>
      <c r="BC12" s="57"/>
      <c r="BD12" s="58"/>
      <c r="BE12" s="58"/>
      <c r="BF12" s="58"/>
      <c r="BG12" s="58"/>
      <c r="BH12" s="59"/>
      <c r="BI12" s="60"/>
      <c r="BJ12" s="58"/>
      <c r="BK12" s="58"/>
      <c r="BL12" s="58"/>
      <c r="BM12" s="58"/>
      <c r="BN12" s="58"/>
      <c r="BO12" s="61"/>
      <c r="BP12" s="59"/>
      <c r="BQ12" s="60"/>
      <c r="BR12" s="58"/>
      <c r="BS12" s="58"/>
      <c r="BT12" s="58"/>
      <c r="BU12" s="58"/>
      <c r="BV12" s="58"/>
      <c r="BW12" s="61"/>
      <c r="BX12" s="59"/>
      <c r="BY12" s="60"/>
      <c r="BZ12" s="58"/>
      <c r="CA12" s="58"/>
      <c r="CB12" s="58"/>
      <c r="CC12" s="58"/>
      <c r="CD12" s="58"/>
      <c r="CE12" s="61"/>
      <c r="CF12" s="59"/>
      <c r="CG12" s="60"/>
      <c r="CH12" s="58"/>
      <c r="CI12" s="58"/>
      <c r="CJ12" s="58"/>
      <c r="CK12" s="58"/>
      <c r="CL12" s="58"/>
      <c r="CM12" s="58"/>
      <c r="CN12" s="59"/>
      <c r="CO12" s="60"/>
      <c r="CP12" s="58"/>
      <c r="CQ12" s="58"/>
      <c r="CR12" s="58"/>
      <c r="CS12" s="58"/>
      <c r="CT12" s="58"/>
      <c r="CU12" s="59"/>
      <c r="CV12" s="60"/>
      <c r="CW12" s="58"/>
      <c r="CX12" s="58"/>
      <c r="CY12" s="58"/>
      <c r="CZ12" s="58"/>
      <c r="DA12" s="58"/>
      <c r="DB12" s="59"/>
      <c r="DC12" s="60"/>
      <c r="DD12" s="58"/>
      <c r="DE12" s="58"/>
      <c r="DF12" s="58"/>
      <c r="DG12" s="58"/>
      <c r="DH12" s="58"/>
      <c r="DI12" s="59"/>
      <c r="DJ12" s="60"/>
      <c r="DK12" s="58"/>
      <c r="DL12" s="58"/>
      <c r="DM12" s="58"/>
      <c r="DN12" s="58"/>
      <c r="DO12" s="58"/>
      <c r="DP12" s="58"/>
    </row>
    <row r="13" spans="1:416" s="6" customFormat="1" ht="25.5" customHeight="1" x14ac:dyDescent="0.4">
      <c r="A13" s="20">
        <v>5</v>
      </c>
      <c r="B13" s="21" t="s">
        <v>3</v>
      </c>
      <c r="C13" s="23">
        <v>2</v>
      </c>
      <c r="D13" s="23">
        <v>2</v>
      </c>
      <c r="E13" s="78"/>
      <c r="F13" s="76"/>
      <c r="G13" s="76"/>
      <c r="H13" s="42"/>
      <c r="I13" s="21"/>
      <c r="J13" s="21"/>
      <c r="K13" s="21"/>
      <c r="L13" s="32">
        <f t="shared" si="6"/>
        <v>2</v>
      </c>
      <c r="M13" s="32">
        <f t="shared" si="0"/>
        <v>100</v>
      </c>
      <c r="N13" s="27">
        <v>2</v>
      </c>
      <c r="O13" s="51">
        <v>142</v>
      </c>
      <c r="P13" s="51">
        <f t="shared" si="1"/>
        <v>71</v>
      </c>
      <c r="Q13" s="51">
        <v>2</v>
      </c>
      <c r="R13" s="57"/>
      <c r="S13" s="64"/>
      <c r="T13" s="64">
        <v>78</v>
      </c>
      <c r="U13" s="68"/>
      <c r="V13" s="27"/>
      <c r="W13" s="51"/>
      <c r="X13" s="51"/>
      <c r="Y13" s="51"/>
      <c r="Z13" s="57"/>
      <c r="AA13" s="64"/>
      <c r="AB13" s="64"/>
      <c r="AC13" s="27"/>
      <c r="AD13" s="51"/>
      <c r="AE13" s="51"/>
      <c r="AF13" s="57"/>
      <c r="AG13" s="57"/>
      <c r="AH13" s="57"/>
      <c r="AI13" s="57"/>
      <c r="AJ13" s="51">
        <v>2</v>
      </c>
      <c r="AK13" s="51">
        <v>72</v>
      </c>
      <c r="AL13" s="51">
        <f>AK13/AJ13</f>
        <v>36</v>
      </c>
      <c r="AM13" s="57"/>
      <c r="AN13" s="57"/>
      <c r="AO13" s="57"/>
      <c r="AP13" s="57"/>
      <c r="AQ13" s="69">
        <v>39</v>
      </c>
      <c r="AR13" s="56">
        <f t="shared" si="2"/>
        <v>2</v>
      </c>
      <c r="AS13" s="27">
        <v>2</v>
      </c>
      <c r="AT13" s="51">
        <v>122</v>
      </c>
      <c r="AU13" s="51">
        <f>AT13/AS13</f>
        <v>61</v>
      </c>
      <c r="AV13" s="51">
        <v>1</v>
      </c>
      <c r="AW13" s="57"/>
      <c r="AX13" s="57"/>
      <c r="AY13" s="64">
        <v>70</v>
      </c>
      <c r="AZ13" s="68"/>
      <c r="BA13" s="67"/>
      <c r="BB13" s="57"/>
      <c r="BC13" s="57"/>
      <c r="BD13" s="58"/>
      <c r="BE13" s="58"/>
      <c r="BF13" s="58"/>
      <c r="BG13" s="58"/>
      <c r="BH13" s="59"/>
      <c r="BI13" s="60"/>
      <c r="BJ13" s="58"/>
      <c r="BK13" s="58"/>
      <c r="BL13" s="58"/>
      <c r="BM13" s="58"/>
      <c r="BN13" s="58"/>
      <c r="BO13" s="61"/>
      <c r="BP13" s="59"/>
      <c r="BQ13" s="60"/>
      <c r="BR13" s="58"/>
      <c r="BS13" s="58"/>
      <c r="BT13" s="58"/>
      <c r="BU13" s="58"/>
      <c r="BV13" s="58"/>
      <c r="BW13" s="61"/>
      <c r="BX13" s="59"/>
      <c r="BY13" s="60"/>
      <c r="BZ13" s="58"/>
      <c r="CA13" s="58"/>
      <c r="CB13" s="58"/>
      <c r="CC13" s="58"/>
      <c r="CD13" s="58"/>
      <c r="CE13" s="61"/>
      <c r="CF13" s="59"/>
      <c r="CG13" s="60"/>
      <c r="CH13" s="58"/>
      <c r="CI13" s="58"/>
      <c r="CJ13" s="58"/>
      <c r="CK13" s="58"/>
      <c r="CL13" s="58"/>
      <c r="CM13" s="58"/>
      <c r="CN13" s="59"/>
      <c r="CO13" s="60"/>
      <c r="CP13" s="58"/>
      <c r="CQ13" s="58"/>
      <c r="CR13" s="58"/>
      <c r="CS13" s="58"/>
      <c r="CT13" s="58"/>
      <c r="CU13" s="59"/>
      <c r="CV13" s="60"/>
      <c r="CW13" s="58"/>
      <c r="CX13" s="58"/>
      <c r="CY13" s="58"/>
      <c r="CZ13" s="58"/>
      <c r="DA13" s="58"/>
      <c r="DB13" s="59"/>
      <c r="DC13" s="60"/>
      <c r="DD13" s="58"/>
      <c r="DE13" s="58"/>
      <c r="DF13" s="58"/>
      <c r="DG13" s="58"/>
      <c r="DH13" s="58"/>
      <c r="DI13" s="59"/>
      <c r="DJ13" s="60"/>
      <c r="DK13" s="58"/>
      <c r="DL13" s="58"/>
      <c r="DM13" s="58"/>
      <c r="DN13" s="58"/>
      <c r="DO13" s="58"/>
      <c r="DP13" s="58"/>
    </row>
    <row r="14" spans="1:416" s="6" customFormat="1" ht="25.5" customHeight="1" x14ac:dyDescent="0.4">
      <c r="A14" s="20">
        <v>6</v>
      </c>
      <c r="B14" s="21" t="s">
        <v>4</v>
      </c>
      <c r="C14" s="23">
        <v>1</v>
      </c>
      <c r="D14" s="23">
        <v>1</v>
      </c>
      <c r="E14" s="76">
        <v>1</v>
      </c>
      <c r="F14" s="76">
        <v>1</v>
      </c>
      <c r="G14" s="76">
        <v>1</v>
      </c>
      <c r="H14" s="42"/>
      <c r="I14" s="21"/>
      <c r="J14" s="21">
        <v>1</v>
      </c>
      <c r="K14" s="21"/>
      <c r="L14" s="32">
        <f t="shared" si="6"/>
        <v>0</v>
      </c>
      <c r="M14" s="32">
        <f t="shared" si="0"/>
        <v>0</v>
      </c>
      <c r="N14" s="27"/>
      <c r="O14" s="51"/>
      <c r="P14" s="51"/>
      <c r="Q14" s="51"/>
      <c r="R14" s="51"/>
      <c r="S14" s="64"/>
      <c r="T14" s="64"/>
      <c r="U14" s="68"/>
      <c r="V14" s="27">
        <v>1</v>
      </c>
      <c r="W14" s="51">
        <v>0</v>
      </c>
      <c r="X14" s="51">
        <f t="shared" ref="X14:X17" si="7">W14/V14</f>
        <v>0</v>
      </c>
      <c r="Y14" s="51"/>
      <c r="Z14" s="51"/>
      <c r="AA14" s="64"/>
      <c r="AB14" s="64">
        <v>1</v>
      </c>
      <c r="AC14" s="27">
        <v>1</v>
      </c>
      <c r="AD14" s="51">
        <v>0</v>
      </c>
      <c r="AE14" s="51">
        <v>0</v>
      </c>
      <c r="AF14" s="51"/>
      <c r="AG14" s="51"/>
      <c r="AH14" s="51"/>
      <c r="AI14" s="51">
        <v>1</v>
      </c>
      <c r="AJ14" s="51"/>
      <c r="AK14" s="51"/>
      <c r="AL14" s="51"/>
      <c r="AM14" s="51"/>
      <c r="AN14" s="51"/>
      <c r="AO14" s="51"/>
      <c r="AP14" s="51"/>
      <c r="AQ14" s="55"/>
      <c r="AR14" s="56">
        <f t="shared" si="2"/>
        <v>0</v>
      </c>
      <c r="AS14" s="27"/>
      <c r="AT14" s="51"/>
      <c r="AU14" s="51"/>
      <c r="AV14" s="51"/>
      <c r="AW14" s="57"/>
      <c r="AX14" s="57"/>
      <c r="AY14" s="64"/>
      <c r="AZ14" s="68"/>
      <c r="BA14" s="67"/>
      <c r="BB14" s="57"/>
      <c r="BC14" s="57"/>
      <c r="BD14" s="58"/>
      <c r="BE14" s="58"/>
      <c r="BF14" s="58"/>
      <c r="BG14" s="58"/>
      <c r="BH14" s="59"/>
      <c r="BI14" s="60"/>
      <c r="BJ14" s="58"/>
      <c r="BK14" s="58"/>
      <c r="BL14" s="58"/>
      <c r="BM14" s="58"/>
      <c r="BN14" s="58"/>
      <c r="BO14" s="61"/>
      <c r="BP14" s="59"/>
      <c r="BQ14" s="60"/>
      <c r="BR14" s="58"/>
      <c r="BS14" s="58"/>
      <c r="BT14" s="58"/>
      <c r="BU14" s="58"/>
      <c r="BV14" s="58"/>
      <c r="BW14" s="61"/>
      <c r="BX14" s="59"/>
      <c r="BY14" s="60"/>
      <c r="BZ14" s="58"/>
      <c r="CA14" s="58"/>
      <c r="CB14" s="58"/>
      <c r="CC14" s="58"/>
      <c r="CD14" s="58"/>
      <c r="CE14" s="61"/>
      <c r="CF14" s="59"/>
      <c r="CG14" s="60"/>
      <c r="CH14" s="58"/>
      <c r="CI14" s="58"/>
      <c r="CJ14" s="58"/>
      <c r="CK14" s="58"/>
      <c r="CL14" s="58"/>
      <c r="CM14" s="58"/>
      <c r="CN14" s="59"/>
      <c r="CO14" s="60"/>
      <c r="CP14" s="58"/>
      <c r="CQ14" s="58"/>
      <c r="CR14" s="58"/>
      <c r="CS14" s="58"/>
      <c r="CT14" s="58"/>
      <c r="CU14" s="59"/>
      <c r="CV14" s="60"/>
      <c r="CW14" s="58"/>
      <c r="CX14" s="58"/>
      <c r="CY14" s="58"/>
      <c r="CZ14" s="58"/>
      <c r="DA14" s="58"/>
      <c r="DB14" s="59"/>
      <c r="DC14" s="60"/>
      <c r="DD14" s="58"/>
      <c r="DE14" s="58"/>
      <c r="DF14" s="58"/>
      <c r="DG14" s="58"/>
      <c r="DH14" s="58"/>
      <c r="DI14" s="59"/>
      <c r="DJ14" s="60"/>
      <c r="DK14" s="58"/>
      <c r="DL14" s="58"/>
      <c r="DM14" s="58"/>
      <c r="DN14" s="58"/>
      <c r="DO14" s="58"/>
      <c r="DP14" s="58"/>
    </row>
    <row r="15" spans="1:416" s="6" customFormat="1" ht="25.5" customHeight="1" x14ac:dyDescent="0.4">
      <c r="A15" s="20">
        <v>7</v>
      </c>
      <c r="B15" s="23" t="s">
        <v>6</v>
      </c>
      <c r="C15" s="79">
        <v>2</v>
      </c>
      <c r="D15" s="23">
        <v>2</v>
      </c>
      <c r="E15" s="77"/>
      <c r="F15" s="76"/>
      <c r="G15" s="76"/>
      <c r="H15" s="42"/>
      <c r="I15" s="21"/>
      <c r="J15" s="21"/>
      <c r="K15" s="21"/>
      <c r="L15" s="32">
        <f t="shared" si="6"/>
        <v>2</v>
      </c>
      <c r="M15" s="32">
        <f t="shared" si="0"/>
        <v>100</v>
      </c>
      <c r="N15" s="27"/>
      <c r="O15" s="51"/>
      <c r="P15" s="51"/>
      <c r="Q15" s="51"/>
      <c r="R15" s="51"/>
      <c r="S15" s="64"/>
      <c r="T15" s="64"/>
      <c r="U15" s="54"/>
      <c r="V15" s="27">
        <v>2</v>
      </c>
      <c r="W15" s="51">
        <v>100</v>
      </c>
      <c r="X15" s="51">
        <v>100</v>
      </c>
      <c r="Y15" s="51">
        <v>1</v>
      </c>
      <c r="Z15" s="51">
        <v>1</v>
      </c>
      <c r="AA15" s="64"/>
      <c r="AB15" s="64"/>
      <c r="AC15" s="27">
        <v>2</v>
      </c>
      <c r="AD15" s="51">
        <v>100</v>
      </c>
      <c r="AE15" s="51">
        <v>100</v>
      </c>
      <c r="AF15" s="51">
        <v>2</v>
      </c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5"/>
      <c r="AR15" s="56">
        <f t="shared" si="2"/>
        <v>0</v>
      </c>
      <c r="AS15" s="27"/>
      <c r="AT15" s="51"/>
      <c r="AU15" s="51"/>
      <c r="AV15" s="51"/>
      <c r="AW15" s="57"/>
      <c r="AX15" s="57"/>
      <c r="AY15" s="64"/>
      <c r="AZ15" s="68"/>
      <c r="BA15" s="27"/>
      <c r="BB15" s="51"/>
      <c r="BC15" s="57"/>
      <c r="BD15" s="58"/>
      <c r="BE15" s="58"/>
      <c r="BF15" s="58"/>
      <c r="BG15" s="58"/>
      <c r="BH15" s="59"/>
      <c r="BI15" s="60"/>
      <c r="BJ15" s="58"/>
      <c r="BK15" s="58"/>
      <c r="BL15" s="58"/>
      <c r="BM15" s="58"/>
      <c r="BN15" s="58"/>
      <c r="BO15" s="61"/>
      <c r="BP15" s="59"/>
      <c r="BQ15" s="60"/>
      <c r="BR15" s="58"/>
      <c r="BS15" s="58"/>
      <c r="BT15" s="58"/>
      <c r="BU15" s="58"/>
      <c r="BV15" s="58"/>
      <c r="BW15" s="61"/>
      <c r="BX15" s="59"/>
      <c r="BY15" s="60"/>
      <c r="BZ15" s="58"/>
      <c r="CA15" s="58"/>
      <c r="CB15" s="58"/>
      <c r="CC15" s="58"/>
      <c r="CD15" s="58"/>
      <c r="CE15" s="61"/>
      <c r="CF15" s="59"/>
      <c r="CG15" s="60"/>
      <c r="CH15" s="58"/>
      <c r="CI15" s="58"/>
      <c r="CJ15" s="58"/>
      <c r="CK15" s="58"/>
      <c r="CL15" s="58"/>
      <c r="CM15" s="58"/>
      <c r="CN15" s="59"/>
      <c r="CO15" s="60"/>
      <c r="CP15" s="58"/>
      <c r="CQ15" s="58"/>
      <c r="CR15" s="58"/>
      <c r="CS15" s="58"/>
      <c r="CT15" s="58"/>
      <c r="CU15" s="59"/>
      <c r="CV15" s="60"/>
      <c r="CW15" s="58"/>
      <c r="CX15" s="58"/>
      <c r="CY15" s="58"/>
      <c r="CZ15" s="58"/>
      <c r="DA15" s="58"/>
      <c r="DB15" s="59"/>
      <c r="DC15" s="60"/>
      <c r="DD15" s="58"/>
      <c r="DE15" s="58"/>
      <c r="DF15" s="58"/>
      <c r="DG15" s="58"/>
      <c r="DH15" s="58"/>
      <c r="DI15" s="59"/>
      <c r="DJ15" s="60"/>
      <c r="DK15" s="58"/>
      <c r="DL15" s="58"/>
      <c r="DM15" s="58"/>
      <c r="DN15" s="58"/>
      <c r="DO15" s="58"/>
      <c r="DP15" s="58"/>
    </row>
    <row r="16" spans="1:416" s="6" customFormat="1" ht="25.5" customHeight="1" x14ac:dyDescent="0.4">
      <c r="A16" s="20">
        <v>8</v>
      </c>
      <c r="B16" s="23" t="s">
        <v>5</v>
      </c>
      <c r="C16" s="79">
        <v>3</v>
      </c>
      <c r="D16" s="23">
        <v>3</v>
      </c>
      <c r="E16" s="78"/>
      <c r="F16" s="76"/>
      <c r="G16" s="76"/>
      <c r="H16" s="42"/>
      <c r="I16" s="21"/>
      <c r="J16" s="21">
        <v>1</v>
      </c>
      <c r="K16" s="21"/>
      <c r="L16" s="32">
        <f t="shared" si="6"/>
        <v>2</v>
      </c>
      <c r="M16" s="32">
        <f t="shared" si="0"/>
        <v>66.666666666666671</v>
      </c>
      <c r="N16" s="27">
        <v>3</v>
      </c>
      <c r="O16" s="51">
        <v>168</v>
      </c>
      <c r="P16" s="51">
        <f t="shared" si="1"/>
        <v>56</v>
      </c>
      <c r="Q16" s="51">
        <v>1</v>
      </c>
      <c r="R16" s="51"/>
      <c r="S16" s="53"/>
      <c r="T16" s="53">
        <v>78</v>
      </c>
      <c r="U16" s="54"/>
      <c r="V16" s="27">
        <v>3</v>
      </c>
      <c r="W16" s="51">
        <v>100</v>
      </c>
      <c r="X16" s="51">
        <v>0</v>
      </c>
      <c r="Y16" s="51"/>
      <c r="Z16" s="51"/>
      <c r="AA16" s="53">
        <v>3</v>
      </c>
      <c r="AB16" s="53"/>
      <c r="AC16" s="27"/>
      <c r="AD16" s="51"/>
      <c r="AE16" s="51"/>
      <c r="AF16" s="51"/>
      <c r="AG16" s="51"/>
      <c r="AH16" s="51"/>
      <c r="AI16" s="51"/>
      <c r="AJ16" s="51">
        <v>1</v>
      </c>
      <c r="AK16" s="51">
        <v>39</v>
      </c>
      <c r="AL16" s="51">
        <f>AK16/AJ16</f>
        <v>39</v>
      </c>
      <c r="AM16" s="51"/>
      <c r="AN16" s="51"/>
      <c r="AO16" s="51"/>
      <c r="AP16" s="51"/>
      <c r="AQ16" s="55">
        <v>39</v>
      </c>
      <c r="AR16" s="56">
        <f t="shared" si="2"/>
        <v>1</v>
      </c>
      <c r="AS16" s="67"/>
      <c r="AT16" s="57"/>
      <c r="AU16" s="51"/>
      <c r="AV16" s="70"/>
      <c r="AW16" s="57"/>
      <c r="AX16" s="57"/>
      <c r="AY16" s="64"/>
      <c r="AZ16" s="68"/>
      <c r="BA16" s="67"/>
      <c r="BB16" s="57"/>
      <c r="BC16" s="57"/>
      <c r="BD16" s="58"/>
      <c r="BE16" s="58"/>
      <c r="BF16" s="58"/>
      <c r="BG16" s="58"/>
      <c r="BH16" s="59"/>
      <c r="BI16" s="60">
        <v>1</v>
      </c>
      <c r="BJ16" s="58">
        <v>27</v>
      </c>
      <c r="BK16" s="58">
        <f t="shared" si="4"/>
        <v>27</v>
      </c>
      <c r="BL16" s="58"/>
      <c r="BM16" s="58"/>
      <c r="BN16" s="58"/>
      <c r="BO16" s="61">
        <v>27</v>
      </c>
      <c r="BP16" s="59">
        <v>1</v>
      </c>
      <c r="BQ16" s="60"/>
      <c r="BR16" s="58"/>
      <c r="BS16" s="58"/>
      <c r="BT16" s="58"/>
      <c r="BU16" s="58"/>
      <c r="BV16" s="58"/>
      <c r="BW16" s="61"/>
      <c r="BX16" s="59"/>
      <c r="BY16" s="60"/>
      <c r="BZ16" s="58"/>
      <c r="CA16" s="58"/>
      <c r="CB16" s="58"/>
      <c r="CC16" s="58"/>
      <c r="CD16" s="58"/>
      <c r="CE16" s="61"/>
      <c r="CF16" s="59"/>
      <c r="CG16" s="60"/>
      <c r="CH16" s="58"/>
      <c r="CI16" s="58"/>
      <c r="CJ16" s="58"/>
      <c r="CK16" s="58"/>
      <c r="CL16" s="58"/>
      <c r="CM16" s="58"/>
      <c r="CN16" s="59"/>
      <c r="CO16" s="60"/>
      <c r="CP16" s="58"/>
      <c r="CQ16" s="58"/>
      <c r="CR16" s="58"/>
      <c r="CS16" s="58"/>
      <c r="CT16" s="58"/>
      <c r="CU16" s="59"/>
      <c r="CV16" s="60"/>
      <c r="CW16" s="58"/>
      <c r="CX16" s="58"/>
      <c r="CY16" s="58"/>
      <c r="CZ16" s="58"/>
      <c r="DA16" s="58"/>
      <c r="DB16" s="59"/>
      <c r="DC16" s="60"/>
      <c r="DD16" s="58"/>
      <c r="DE16" s="58"/>
      <c r="DF16" s="58"/>
      <c r="DG16" s="58"/>
      <c r="DH16" s="58"/>
      <c r="DI16" s="59"/>
      <c r="DJ16" s="60"/>
      <c r="DK16" s="58"/>
      <c r="DL16" s="58"/>
      <c r="DM16" s="58"/>
      <c r="DN16" s="58"/>
      <c r="DO16" s="58"/>
      <c r="DP16" s="58"/>
    </row>
    <row r="17" spans="1:120" s="6" customFormat="1" ht="25.5" customHeight="1" x14ac:dyDescent="0.4">
      <c r="A17" s="20">
        <v>9</v>
      </c>
      <c r="B17" s="24" t="s">
        <v>59</v>
      </c>
      <c r="C17" s="79">
        <v>8</v>
      </c>
      <c r="D17" s="79">
        <v>8</v>
      </c>
      <c r="E17" s="77"/>
      <c r="F17" s="76"/>
      <c r="G17" s="76"/>
      <c r="H17" s="42"/>
      <c r="I17" s="24"/>
      <c r="J17" s="21">
        <v>4</v>
      </c>
      <c r="K17" s="24"/>
      <c r="L17" s="32">
        <f t="shared" si="6"/>
        <v>4</v>
      </c>
      <c r="M17" s="32">
        <f t="shared" si="0"/>
        <v>50</v>
      </c>
      <c r="N17" s="27">
        <v>5</v>
      </c>
      <c r="O17" s="51">
        <v>224</v>
      </c>
      <c r="P17" s="51">
        <f t="shared" si="1"/>
        <v>44.8</v>
      </c>
      <c r="Q17" s="51"/>
      <c r="R17" s="51"/>
      <c r="S17" s="53"/>
      <c r="T17" s="53">
        <v>59</v>
      </c>
      <c r="U17" s="54"/>
      <c r="V17" s="27">
        <v>5</v>
      </c>
      <c r="W17" s="51">
        <v>224</v>
      </c>
      <c r="X17" s="51">
        <f t="shared" si="7"/>
        <v>44.8</v>
      </c>
      <c r="Y17" s="51"/>
      <c r="Z17" s="51"/>
      <c r="AA17" s="53"/>
      <c r="AB17" s="53"/>
      <c r="AC17" s="27">
        <v>3</v>
      </c>
      <c r="AD17" s="51">
        <v>100</v>
      </c>
      <c r="AE17" s="51">
        <v>33.33</v>
      </c>
      <c r="AF17" s="51"/>
      <c r="AG17" s="51">
        <v>1</v>
      </c>
      <c r="AH17" s="51">
        <v>2</v>
      </c>
      <c r="AI17" s="51"/>
      <c r="AJ17" s="51"/>
      <c r="AK17" s="51"/>
      <c r="AL17" s="51"/>
      <c r="AM17" s="51"/>
      <c r="AN17" s="51"/>
      <c r="AO17" s="51"/>
      <c r="AP17" s="51"/>
      <c r="AQ17" s="55"/>
      <c r="AR17" s="56">
        <f t="shared" si="2"/>
        <v>0</v>
      </c>
      <c r="AS17" s="27">
        <v>3</v>
      </c>
      <c r="AT17" s="51">
        <v>72</v>
      </c>
      <c r="AU17" s="51">
        <f>AT17/AS17</f>
        <v>24</v>
      </c>
      <c r="AV17" s="51"/>
      <c r="AW17" s="51"/>
      <c r="AX17" s="51"/>
      <c r="AY17" s="53">
        <v>29</v>
      </c>
      <c r="AZ17" s="54">
        <v>3</v>
      </c>
      <c r="BA17" s="27"/>
      <c r="BB17" s="51"/>
      <c r="BC17" s="57"/>
      <c r="BD17" s="58"/>
      <c r="BE17" s="58"/>
      <c r="BF17" s="58"/>
      <c r="BG17" s="58"/>
      <c r="BH17" s="71"/>
      <c r="BI17" s="60"/>
      <c r="BJ17" s="58"/>
      <c r="BK17" s="58"/>
      <c r="BL17" s="58"/>
      <c r="BM17" s="58"/>
      <c r="BN17" s="58"/>
      <c r="BO17" s="61"/>
      <c r="BP17" s="59"/>
      <c r="BQ17" s="60"/>
      <c r="BR17" s="58"/>
      <c r="BS17" s="58"/>
      <c r="BT17" s="58"/>
      <c r="BU17" s="58"/>
      <c r="BV17" s="58"/>
      <c r="BW17" s="61"/>
      <c r="BX17" s="59"/>
      <c r="BY17" s="60">
        <v>2</v>
      </c>
      <c r="BZ17" s="58">
        <v>60</v>
      </c>
      <c r="CA17" s="58">
        <f t="shared" ref="CA17:CA44" si="8">BZ17/BY17</f>
        <v>30</v>
      </c>
      <c r="CB17" s="58"/>
      <c r="CC17" s="58"/>
      <c r="CD17" s="58"/>
      <c r="CE17" s="61">
        <v>39</v>
      </c>
      <c r="CF17" s="59">
        <v>1</v>
      </c>
      <c r="CG17" s="60"/>
      <c r="CH17" s="58"/>
      <c r="CI17" s="58"/>
      <c r="CJ17" s="58"/>
      <c r="CK17" s="58"/>
      <c r="CL17" s="58"/>
      <c r="CM17" s="58"/>
      <c r="CN17" s="59"/>
      <c r="CO17" s="60"/>
      <c r="CP17" s="58"/>
      <c r="CQ17" s="58"/>
      <c r="CR17" s="58"/>
      <c r="CS17" s="58"/>
      <c r="CT17" s="58"/>
      <c r="CU17" s="59"/>
      <c r="CV17" s="60"/>
      <c r="CW17" s="58"/>
      <c r="CX17" s="58"/>
      <c r="CY17" s="58"/>
      <c r="CZ17" s="58"/>
      <c r="DA17" s="58"/>
      <c r="DB17" s="59"/>
      <c r="DC17" s="60"/>
      <c r="DD17" s="58"/>
      <c r="DE17" s="58"/>
      <c r="DF17" s="58"/>
      <c r="DG17" s="58"/>
      <c r="DH17" s="58"/>
      <c r="DI17" s="59"/>
      <c r="DJ17" s="60"/>
      <c r="DK17" s="58"/>
      <c r="DL17" s="58"/>
      <c r="DM17" s="58"/>
      <c r="DN17" s="58"/>
      <c r="DO17" s="58"/>
      <c r="DP17" s="58"/>
    </row>
    <row r="18" spans="1:120" s="6" customFormat="1" ht="25.5" customHeight="1" x14ac:dyDescent="0.4">
      <c r="A18" s="20">
        <v>10</v>
      </c>
      <c r="B18" s="21" t="s">
        <v>60</v>
      </c>
      <c r="C18" s="79">
        <v>9</v>
      </c>
      <c r="D18" s="23">
        <v>9</v>
      </c>
      <c r="E18" s="76">
        <v>1</v>
      </c>
      <c r="F18" s="76">
        <v>1</v>
      </c>
      <c r="G18" s="76">
        <v>1</v>
      </c>
      <c r="H18" s="42"/>
      <c r="I18" s="21"/>
      <c r="J18" s="21">
        <v>3</v>
      </c>
      <c r="K18" s="21"/>
      <c r="L18" s="32">
        <f t="shared" si="6"/>
        <v>6</v>
      </c>
      <c r="M18" s="32">
        <f t="shared" si="0"/>
        <v>66.666666666666671</v>
      </c>
      <c r="N18" s="27">
        <v>9</v>
      </c>
      <c r="O18" s="51">
        <v>556</v>
      </c>
      <c r="P18" s="52">
        <f t="shared" si="1"/>
        <v>61.777777777777779</v>
      </c>
      <c r="Q18" s="51">
        <v>3</v>
      </c>
      <c r="R18" s="51">
        <v>3</v>
      </c>
      <c r="S18" s="53"/>
      <c r="T18" s="53">
        <v>88</v>
      </c>
      <c r="U18" s="54">
        <v>1</v>
      </c>
      <c r="V18" s="27"/>
      <c r="W18" s="51"/>
      <c r="X18" s="51"/>
      <c r="Y18" s="51"/>
      <c r="Z18" s="51"/>
      <c r="AA18" s="53"/>
      <c r="AB18" s="53">
        <v>1</v>
      </c>
      <c r="AC18" s="27">
        <v>1</v>
      </c>
      <c r="AD18" s="51">
        <v>0</v>
      </c>
      <c r="AE18" s="51">
        <v>0</v>
      </c>
      <c r="AF18" s="51"/>
      <c r="AG18" s="51"/>
      <c r="AH18" s="51"/>
      <c r="AI18" s="51">
        <v>1</v>
      </c>
      <c r="AJ18" s="51">
        <v>1</v>
      </c>
      <c r="AK18" s="51">
        <v>27</v>
      </c>
      <c r="AL18" s="51">
        <f>AK18/AJ18</f>
        <v>27</v>
      </c>
      <c r="AM18" s="51"/>
      <c r="AN18" s="51"/>
      <c r="AO18" s="51"/>
      <c r="AP18" s="51"/>
      <c r="AQ18" s="55">
        <v>27</v>
      </c>
      <c r="AR18" s="56">
        <f t="shared" si="2"/>
        <v>1</v>
      </c>
      <c r="AS18" s="27">
        <v>3</v>
      </c>
      <c r="AT18" s="51">
        <v>138</v>
      </c>
      <c r="AU18" s="51">
        <f t="shared" ref="AU18:AU19" si="9">AT18/AS18</f>
        <v>46</v>
      </c>
      <c r="AV18" s="51"/>
      <c r="AW18" s="51"/>
      <c r="AX18" s="51"/>
      <c r="AY18" s="53">
        <v>56</v>
      </c>
      <c r="AZ18" s="54">
        <v>1</v>
      </c>
      <c r="BA18" s="27"/>
      <c r="BB18" s="51"/>
      <c r="BC18" s="51"/>
      <c r="BD18" s="58"/>
      <c r="BE18" s="58"/>
      <c r="BF18" s="58"/>
      <c r="BG18" s="58"/>
      <c r="BH18" s="59"/>
      <c r="BI18" s="60">
        <v>1</v>
      </c>
      <c r="BJ18" s="58">
        <v>33</v>
      </c>
      <c r="BK18" s="58">
        <f t="shared" si="4"/>
        <v>33</v>
      </c>
      <c r="BL18" s="58"/>
      <c r="BM18" s="58"/>
      <c r="BN18" s="58"/>
      <c r="BO18" s="61">
        <v>33</v>
      </c>
      <c r="BP18" s="59">
        <v>1</v>
      </c>
      <c r="BQ18" s="60">
        <v>4</v>
      </c>
      <c r="BR18" s="58">
        <v>220</v>
      </c>
      <c r="BS18" s="58">
        <f t="shared" ref="BS18:BS41" si="10">BR18/BQ18</f>
        <v>55</v>
      </c>
      <c r="BT18" s="58">
        <v>1</v>
      </c>
      <c r="BU18" s="58">
        <v>1</v>
      </c>
      <c r="BV18" s="58"/>
      <c r="BW18" s="61">
        <v>80</v>
      </c>
      <c r="BX18" s="59">
        <v>1</v>
      </c>
      <c r="BY18" s="60">
        <v>4</v>
      </c>
      <c r="BZ18" s="58">
        <v>214</v>
      </c>
      <c r="CA18" s="58">
        <f t="shared" si="8"/>
        <v>53.5</v>
      </c>
      <c r="CB18" s="58">
        <v>3</v>
      </c>
      <c r="CC18" s="58">
        <v>0</v>
      </c>
      <c r="CD18" s="58"/>
      <c r="CE18" s="61">
        <v>66</v>
      </c>
      <c r="CF18" s="59">
        <v>1</v>
      </c>
      <c r="CG18" s="60">
        <v>3</v>
      </c>
      <c r="CH18" s="58">
        <v>128</v>
      </c>
      <c r="CI18" s="62">
        <f>CH18/CG18</f>
        <v>42.666666666666664</v>
      </c>
      <c r="CJ18" s="58"/>
      <c r="CK18" s="58"/>
      <c r="CL18" s="58">
        <v>51</v>
      </c>
      <c r="CM18" s="58"/>
      <c r="CN18" s="59"/>
      <c r="CO18" s="60">
        <v>1</v>
      </c>
      <c r="CP18" s="58">
        <v>27</v>
      </c>
      <c r="CQ18" s="58">
        <f t="shared" ref="CQ18" si="11">CP18/CO18</f>
        <v>27</v>
      </c>
      <c r="CR18" s="58"/>
      <c r="CS18" s="58"/>
      <c r="CT18" s="58"/>
      <c r="CU18" s="59">
        <v>1</v>
      </c>
      <c r="CV18" s="60"/>
      <c r="CW18" s="58"/>
      <c r="CX18" s="58"/>
      <c r="CY18" s="58"/>
      <c r="CZ18" s="58"/>
      <c r="DA18" s="58"/>
      <c r="DB18" s="59"/>
      <c r="DC18" s="60"/>
      <c r="DD18" s="58"/>
      <c r="DE18" s="58"/>
      <c r="DF18" s="58"/>
      <c r="DG18" s="58"/>
      <c r="DH18" s="58"/>
      <c r="DI18" s="59"/>
      <c r="DJ18" s="60"/>
      <c r="DK18" s="58"/>
      <c r="DL18" s="58"/>
      <c r="DM18" s="58"/>
      <c r="DN18" s="58"/>
      <c r="DO18" s="58"/>
      <c r="DP18" s="58"/>
    </row>
    <row r="19" spans="1:120" s="6" customFormat="1" ht="25.5" customHeight="1" x14ac:dyDescent="0.4">
      <c r="A19" s="22">
        <v>11</v>
      </c>
      <c r="B19" s="21" t="s">
        <v>7</v>
      </c>
      <c r="C19" s="79">
        <v>1</v>
      </c>
      <c r="D19" s="23">
        <v>1</v>
      </c>
      <c r="E19" s="78"/>
      <c r="F19" s="76"/>
      <c r="G19" s="76"/>
      <c r="H19" s="42"/>
      <c r="I19" s="21"/>
      <c r="J19" s="21"/>
      <c r="K19" s="21"/>
      <c r="L19" s="32">
        <f t="shared" si="6"/>
        <v>1</v>
      </c>
      <c r="M19" s="32">
        <f t="shared" si="0"/>
        <v>100</v>
      </c>
      <c r="N19" s="27">
        <v>1</v>
      </c>
      <c r="O19" s="51">
        <v>59</v>
      </c>
      <c r="P19" s="51">
        <f t="shared" si="1"/>
        <v>59</v>
      </c>
      <c r="Q19" s="57"/>
      <c r="R19" s="57"/>
      <c r="S19" s="64"/>
      <c r="T19" s="64">
        <v>59</v>
      </c>
      <c r="U19" s="68"/>
      <c r="V19" s="27"/>
      <c r="W19" s="51"/>
      <c r="X19" s="51"/>
      <c r="Y19" s="57"/>
      <c r="Z19" s="57"/>
      <c r="AA19" s="64"/>
      <c r="AB19" s="64"/>
      <c r="AC19" s="27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5"/>
      <c r="AR19" s="56">
        <f t="shared" si="2"/>
        <v>0</v>
      </c>
      <c r="AS19" s="27">
        <v>1</v>
      </c>
      <c r="AT19" s="51">
        <v>47</v>
      </c>
      <c r="AU19" s="51">
        <f t="shared" si="9"/>
        <v>47</v>
      </c>
      <c r="AV19" s="51"/>
      <c r="AW19" s="51"/>
      <c r="AX19" s="51"/>
      <c r="AY19" s="53">
        <v>47</v>
      </c>
      <c r="AZ19" s="54"/>
      <c r="BA19" s="27"/>
      <c r="BB19" s="57"/>
      <c r="BC19" s="57"/>
      <c r="BD19" s="58"/>
      <c r="BE19" s="58"/>
      <c r="BF19" s="58"/>
      <c r="BG19" s="58"/>
      <c r="BH19" s="59"/>
      <c r="BI19" s="60"/>
      <c r="BJ19" s="58"/>
      <c r="BK19" s="58"/>
      <c r="BL19" s="58"/>
      <c r="BM19" s="58"/>
      <c r="BN19" s="58"/>
      <c r="BO19" s="61"/>
      <c r="BP19" s="59"/>
      <c r="BQ19" s="60"/>
      <c r="BR19" s="58"/>
      <c r="BS19" s="58"/>
      <c r="BT19" s="58"/>
      <c r="BU19" s="58"/>
      <c r="BV19" s="58"/>
      <c r="BW19" s="61"/>
      <c r="BX19" s="59"/>
      <c r="BY19" s="60"/>
      <c r="BZ19" s="58"/>
      <c r="CA19" s="58"/>
      <c r="CB19" s="58"/>
      <c r="CC19" s="58"/>
      <c r="CD19" s="58"/>
      <c r="CE19" s="61"/>
      <c r="CF19" s="59"/>
      <c r="CG19" s="60"/>
      <c r="CH19" s="58"/>
      <c r="CI19" s="58"/>
      <c r="CJ19" s="58"/>
      <c r="CK19" s="58"/>
      <c r="CL19" s="58"/>
      <c r="CM19" s="58"/>
      <c r="CN19" s="59"/>
      <c r="CO19" s="60"/>
      <c r="CP19" s="58"/>
      <c r="CQ19" s="58"/>
      <c r="CR19" s="58"/>
      <c r="CS19" s="58"/>
      <c r="CT19" s="58"/>
      <c r="CU19" s="59"/>
      <c r="CV19" s="60"/>
      <c r="CW19" s="58"/>
      <c r="CX19" s="58"/>
      <c r="CY19" s="58"/>
      <c r="CZ19" s="58"/>
      <c r="DA19" s="58"/>
      <c r="DB19" s="59"/>
      <c r="DC19" s="60"/>
      <c r="DD19" s="58"/>
      <c r="DE19" s="58"/>
      <c r="DF19" s="58"/>
      <c r="DG19" s="58"/>
      <c r="DH19" s="58"/>
      <c r="DI19" s="59"/>
      <c r="DJ19" s="60"/>
      <c r="DK19" s="58"/>
      <c r="DL19" s="58"/>
      <c r="DM19" s="58"/>
      <c r="DN19" s="58"/>
      <c r="DO19" s="58"/>
      <c r="DP19" s="58"/>
    </row>
    <row r="20" spans="1:120" s="6" customFormat="1" ht="25.5" customHeight="1" x14ac:dyDescent="0.4">
      <c r="A20" s="20">
        <v>12</v>
      </c>
      <c r="B20" s="23" t="s">
        <v>8</v>
      </c>
      <c r="C20" s="79">
        <v>5</v>
      </c>
      <c r="D20" s="23">
        <v>5</v>
      </c>
      <c r="E20" s="77"/>
      <c r="F20" s="76">
        <v>3</v>
      </c>
      <c r="G20" s="76"/>
      <c r="H20" s="42"/>
      <c r="I20" s="21"/>
      <c r="J20" s="21">
        <v>3</v>
      </c>
      <c r="K20" s="21"/>
      <c r="L20" s="32">
        <f t="shared" si="6"/>
        <v>2</v>
      </c>
      <c r="M20" s="32">
        <f t="shared" si="0"/>
        <v>40</v>
      </c>
      <c r="N20" s="27"/>
      <c r="O20" s="51"/>
      <c r="P20" s="51"/>
      <c r="Q20" s="51"/>
      <c r="R20" s="51"/>
      <c r="S20" s="53"/>
      <c r="T20" s="53"/>
      <c r="U20" s="54"/>
      <c r="V20" s="27">
        <v>5</v>
      </c>
      <c r="W20" s="51">
        <v>40</v>
      </c>
      <c r="X20" s="51">
        <v>0</v>
      </c>
      <c r="Y20" s="51"/>
      <c r="Z20" s="51"/>
      <c r="AA20" s="53">
        <v>2</v>
      </c>
      <c r="AB20" s="53">
        <v>3</v>
      </c>
      <c r="AC20" s="27">
        <v>5</v>
      </c>
      <c r="AD20" s="51">
        <v>100</v>
      </c>
      <c r="AE20" s="51">
        <v>60</v>
      </c>
      <c r="AF20" s="51"/>
      <c r="AG20" s="51">
        <v>3</v>
      </c>
      <c r="AH20" s="51">
        <v>2</v>
      </c>
      <c r="AI20" s="51"/>
      <c r="AJ20" s="51"/>
      <c r="AK20" s="51"/>
      <c r="AL20" s="51"/>
      <c r="AM20" s="51"/>
      <c r="AN20" s="51"/>
      <c r="AO20" s="51"/>
      <c r="AP20" s="51"/>
      <c r="AQ20" s="55"/>
      <c r="AR20" s="56">
        <f t="shared" si="2"/>
        <v>0</v>
      </c>
      <c r="AS20" s="27"/>
      <c r="AT20" s="51"/>
      <c r="AU20" s="51"/>
      <c r="AV20" s="51"/>
      <c r="AW20" s="51"/>
      <c r="AX20" s="51"/>
      <c r="AY20" s="53"/>
      <c r="AZ20" s="54"/>
      <c r="BA20" s="27"/>
      <c r="BB20" s="51"/>
      <c r="BC20" s="51"/>
      <c r="BD20" s="58"/>
      <c r="BE20" s="58"/>
      <c r="BF20" s="58"/>
      <c r="BG20" s="58"/>
      <c r="BH20" s="59"/>
      <c r="BI20" s="60"/>
      <c r="BJ20" s="58"/>
      <c r="BK20" s="58"/>
      <c r="BL20" s="58"/>
      <c r="BM20" s="58"/>
      <c r="BN20" s="58"/>
      <c r="BO20" s="61"/>
      <c r="BP20" s="59"/>
      <c r="BQ20" s="60"/>
      <c r="BR20" s="58"/>
      <c r="BS20" s="58"/>
      <c r="BT20" s="58"/>
      <c r="BU20" s="58"/>
      <c r="BV20" s="58"/>
      <c r="BW20" s="61"/>
      <c r="BX20" s="59"/>
      <c r="BY20" s="60"/>
      <c r="BZ20" s="58"/>
      <c r="CA20" s="58"/>
      <c r="CB20" s="58"/>
      <c r="CC20" s="58"/>
      <c r="CD20" s="58"/>
      <c r="CE20" s="61"/>
      <c r="CF20" s="59"/>
      <c r="CG20" s="60"/>
      <c r="CH20" s="58"/>
      <c r="CI20" s="58"/>
      <c r="CJ20" s="58"/>
      <c r="CK20" s="58"/>
      <c r="CL20" s="58"/>
      <c r="CM20" s="58"/>
      <c r="CN20" s="59"/>
      <c r="CO20" s="60"/>
      <c r="CP20" s="58"/>
      <c r="CQ20" s="58"/>
      <c r="CR20" s="58"/>
      <c r="CS20" s="58"/>
      <c r="CT20" s="58"/>
      <c r="CU20" s="59"/>
      <c r="CV20" s="60"/>
      <c r="CW20" s="58"/>
      <c r="CX20" s="58"/>
      <c r="CY20" s="58"/>
      <c r="CZ20" s="58"/>
      <c r="DA20" s="58"/>
      <c r="DB20" s="59"/>
      <c r="DC20" s="60"/>
      <c r="DD20" s="58"/>
      <c r="DE20" s="58"/>
      <c r="DF20" s="58"/>
      <c r="DG20" s="58"/>
      <c r="DH20" s="58"/>
      <c r="DI20" s="59"/>
      <c r="DJ20" s="60"/>
      <c r="DK20" s="58"/>
      <c r="DL20" s="58"/>
      <c r="DM20" s="58"/>
      <c r="DN20" s="58"/>
      <c r="DO20" s="58"/>
      <c r="DP20" s="58"/>
    </row>
    <row r="21" spans="1:120" s="6" customFormat="1" ht="25.5" customHeight="1" x14ac:dyDescent="0.4">
      <c r="A21" s="22">
        <v>13</v>
      </c>
      <c r="B21" s="25" t="s">
        <v>9</v>
      </c>
      <c r="C21" s="80">
        <v>5</v>
      </c>
      <c r="D21" s="26">
        <v>5</v>
      </c>
      <c r="E21" s="81"/>
      <c r="F21" s="76"/>
      <c r="G21" s="76"/>
      <c r="H21" s="42"/>
      <c r="I21" s="25"/>
      <c r="J21" s="21">
        <v>1</v>
      </c>
      <c r="K21" s="25"/>
      <c r="L21" s="32">
        <f t="shared" si="6"/>
        <v>4</v>
      </c>
      <c r="M21" s="32">
        <f t="shared" si="0"/>
        <v>80</v>
      </c>
      <c r="N21" s="27">
        <v>2</v>
      </c>
      <c r="O21" s="51">
        <v>148</v>
      </c>
      <c r="P21" s="51">
        <f t="shared" si="1"/>
        <v>74</v>
      </c>
      <c r="Q21" s="51">
        <v>1</v>
      </c>
      <c r="R21" s="51">
        <v>1</v>
      </c>
      <c r="S21" s="53"/>
      <c r="T21" s="53">
        <v>86</v>
      </c>
      <c r="U21" s="54"/>
      <c r="V21" s="27">
        <v>3</v>
      </c>
      <c r="W21" s="51">
        <v>100</v>
      </c>
      <c r="X21" s="51">
        <v>33.33</v>
      </c>
      <c r="Y21" s="51">
        <v>1</v>
      </c>
      <c r="Z21" s="51"/>
      <c r="AA21" s="53">
        <v>2</v>
      </c>
      <c r="AB21" s="53"/>
      <c r="AC21" s="27">
        <v>3</v>
      </c>
      <c r="AD21" s="51">
        <v>100</v>
      </c>
      <c r="AE21" s="51">
        <v>100</v>
      </c>
      <c r="AF21" s="51">
        <v>2</v>
      </c>
      <c r="AG21" s="51">
        <v>1</v>
      </c>
      <c r="AH21" s="51"/>
      <c r="AI21" s="51"/>
      <c r="AJ21" s="51"/>
      <c r="AK21" s="51"/>
      <c r="AL21" s="51"/>
      <c r="AM21" s="51"/>
      <c r="AN21" s="51"/>
      <c r="AO21" s="51"/>
      <c r="AP21" s="51"/>
      <c r="AQ21" s="55"/>
      <c r="AR21" s="56">
        <f t="shared" si="2"/>
        <v>0</v>
      </c>
      <c r="AS21" s="27"/>
      <c r="AT21" s="51"/>
      <c r="AU21" s="51"/>
      <c r="AV21" s="57"/>
      <c r="AW21" s="57"/>
      <c r="AX21" s="57"/>
      <c r="AY21" s="64"/>
      <c r="AZ21" s="54"/>
      <c r="BA21" s="67"/>
      <c r="BB21" s="57"/>
      <c r="BC21" s="57"/>
      <c r="BD21" s="58"/>
      <c r="BE21" s="58"/>
      <c r="BF21" s="58"/>
      <c r="BG21" s="58"/>
      <c r="BH21" s="59"/>
      <c r="BI21" s="60"/>
      <c r="BJ21" s="58"/>
      <c r="BK21" s="58"/>
      <c r="BL21" s="58"/>
      <c r="BM21" s="58"/>
      <c r="BN21" s="58"/>
      <c r="BO21" s="61"/>
      <c r="BP21" s="59"/>
      <c r="BQ21" s="60">
        <v>2</v>
      </c>
      <c r="BR21" s="58">
        <v>100</v>
      </c>
      <c r="BS21" s="58">
        <f t="shared" si="10"/>
        <v>50</v>
      </c>
      <c r="BT21" s="58">
        <v>1</v>
      </c>
      <c r="BU21" s="58"/>
      <c r="BV21" s="58"/>
      <c r="BW21" s="61">
        <v>73</v>
      </c>
      <c r="BX21" s="59">
        <v>1</v>
      </c>
      <c r="BY21" s="60">
        <v>2</v>
      </c>
      <c r="BZ21" s="58">
        <v>110</v>
      </c>
      <c r="CA21" s="58">
        <f t="shared" si="8"/>
        <v>55</v>
      </c>
      <c r="CB21" s="58">
        <v>1</v>
      </c>
      <c r="CC21" s="58">
        <v>0</v>
      </c>
      <c r="CD21" s="58"/>
      <c r="CE21" s="61">
        <v>66</v>
      </c>
      <c r="CF21" s="59"/>
      <c r="CG21" s="60"/>
      <c r="CH21" s="58"/>
      <c r="CI21" s="58"/>
      <c r="CJ21" s="58"/>
      <c r="CK21" s="58"/>
      <c r="CL21" s="58"/>
      <c r="CM21" s="72"/>
      <c r="CN21" s="59"/>
      <c r="CO21" s="60"/>
      <c r="CP21" s="58"/>
      <c r="CQ21" s="58"/>
      <c r="CR21" s="58"/>
      <c r="CS21" s="58"/>
      <c r="CT21" s="58"/>
      <c r="CU21" s="59"/>
      <c r="CV21" s="60"/>
      <c r="CW21" s="58"/>
      <c r="CX21" s="58"/>
      <c r="CY21" s="58"/>
      <c r="CZ21" s="58"/>
      <c r="DA21" s="58"/>
      <c r="DB21" s="59"/>
      <c r="DC21" s="60"/>
      <c r="DD21" s="58"/>
      <c r="DE21" s="58"/>
      <c r="DF21" s="58"/>
      <c r="DG21" s="58"/>
      <c r="DH21" s="58"/>
      <c r="DI21" s="59"/>
      <c r="DJ21" s="60"/>
      <c r="DK21" s="58"/>
      <c r="DL21" s="58"/>
      <c r="DM21" s="58"/>
      <c r="DN21" s="58"/>
      <c r="DO21" s="58"/>
      <c r="DP21" s="58"/>
    </row>
    <row r="22" spans="1:120" s="6" customFormat="1" ht="25.5" customHeight="1" x14ac:dyDescent="0.4">
      <c r="A22" s="20">
        <v>14</v>
      </c>
      <c r="B22" s="25" t="s">
        <v>10</v>
      </c>
      <c r="C22" s="80">
        <v>6</v>
      </c>
      <c r="D22" s="26">
        <v>6</v>
      </c>
      <c r="E22" s="76"/>
      <c r="F22" s="76"/>
      <c r="G22" s="76"/>
      <c r="H22" s="42"/>
      <c r="I22" s="25"/>
      <c r="J22" s="21">
        <v>5</v>
      </c>
      <c r="K22" s="25"/>
      <c r="L22" s="32">
        <f t="shared" si="6"/>
        <v>1</v>
      </c>
      <c r="M22" s="32">
        <f t="shared" si="0"/>
        <v>16.666666666666668</v>
      </c>
      <c r="N22" s="27">
        <v>6</v>
      </c>
      <c r="O22" s="51">
        <v>372</v>
      </c>
      <c r="P22" s="51">
        <f t="shared" si="1"/>
        <v>62</v>
      </c>
      <c r="Q22" s="57">
        <v>2</v>
      </c>
      <c r="R22" s="57">
        <v>1</v>
      </c>
      <c r="S22" s="64"/>
      <c r="T22" s="64">
        <v>82</v>
      </c>
      <c r="U22" s="68"/>
      <c r="V22" s="27"/>
      <c r="W22" s="51"/>
      <c r="X22" s="51"/>
      <c r="Y22" s="57"/>
      <c r="Z22" s="57"/>
      <c r="AA22" s="64"/>
      <c r="AB22" s="64"/>
      <c r="AC22" s="27"/>
      <c r="AD22" s="51"/>
      <c r="AE22" s="51"/>
      <c r="AF22" s="51"/>
      <c r="AG22" s="51"/>
      <c r="AH22" s="51"/>
      <c r="AI22" s="51"/>
      <c r="AJ22" s="51">
        <v>5</v>
      </c>
      <c r="AK22" s="51">
        <v>74</v>
      </c>
      <c r="AL22" s="51">
        <f>AK22/AJ22</f>
        <v>14.8</v>
      </c>
      <c r="AM22" s="51"/>
      <c r="AN22" s="51"/>
      <c r="AO22" s="51"/>
      <c r="AP22" s="51">
        <v>4</v>
      </c>
      <c r="AQ22" s="55">
        <v>33</v>
      </c>
      <c r="AR22" s="56">
        <f t="shared" si="2"/>
        <v>1</v>
      </c>
      <c r="AS22" s="27">
        <v>6</v>
      </c>
      <c r="AT22" s="51">
        <v>306</v>
      </c>
      <c r="AU22" s="51">
        <f>AT22/AS22</f>
        <v>51</v>
      </c>
      <c r="AV22" s="51">
        <v>2</v>
      </c>
      <c r="AW22" s="51"/>
      <c r="AX22" s="51"/>
      <c r="AY22" s="53">
        <v>64</v>
      </c>
      <c r="AZ22" s="54">
        <v>1</v>
      </c>
      <c r="BA22" s="27"/>
      <c r="BB22" s="57"/>
      <c r="BC22" s="57"/>
      <c r="BD22" s="58"/>
      <c r="BE22" s="58"/>
      <c r="BF22" s="58"/>
      <c r="BG22" s="58"/>
      <c r="BH22" s="59"/>
      <c r="BI22" s="60"/>
      <c r="BJ22" s="58"/>
      <c r="BK22" s="58"/>
      <c r="BL22" s="58"/>
      <c r="BM22" s="58"/>
      <c r="BN22" s="58"/>
      <c r="BO22" s="61"/>
      <c r="BP22" s="59"/>
      <c r="BQ22" s="60"/>
      <c r="BR22" s="58"/>
      <c r="BS22" s="58"/>
      <c r="BT22" s="58"/>
      <c r="BU22" s="58"/>
      <c r="BV22" s="58"/>
      <c r="BW22" s="61"/>
      <c r="BX22" s="59"/>
      <c r="BY22" s="60"/>
      <c r="BZ22" s="58"/>
      <c r="CA22" s="58"/>
      <c r="CB22" s="58"/>
      <c r="CC22" s="58"/>
      <c r="CD22" s="58"/>
      <c r="CE22" s="61"/>
      <c r="CF22" s="59"/>
      <c r="CG22" s="60">
        <v>1</v>
      </c>
      <c r="CH22" s="58">
        <v>35</v>
      </c>
      <c r="CI22" s="58">
        <v>35</v>
      </c>
      <c r="CJ22" s="58"/>
      <c r="CK22" s="58"/>
      <c r="CL22" s="58">
        <v>35</v>
      </c>
      <c r="CM22" s="58"/>
      <c r="CN22" s="59"/>
      <c r="CO22" s="60"/>
      <c r="CP22" s="58"/>
      <c r="CQ22" s="58"/>
      <c r="CR22" s="58"/>
      <c r="CS22" s="58"/>
      <c r="CT22" s="58"/>
      <c r="CU22" s="73"/>
      <c r="CV22" s="60"/>
      <c r="CW22" s="58"/>
      <c r="CX22" s="58"/>
      <c r="CY22" s="58"/>
      <c r="CZ22" s="58"/>
      <c r="DA22" s="58"/>
      <c r="DB22" s="59"/>
      <c r="DC22" s="60"/>
      <c r="DD22" s="58"/>
      <c r="DE22" s="58"/>
      <c r="DF22" s="58"/>
      <c r="DG22" s="58"/>
      <c r="DH22" s="58"/>
      <c r="DI22" s="59"/>
      <c r="DJ22" s="60"/>
      <c r="DK22" s="58"/>
      <c r="DL22" s="58"/>
      <c r="DM22" s="58"/>
      <c r="DN22" s="58"/>
      <c r="DO22" s="58"/>
      <c r="DP22" s="58"/>
    </row>
    <row r="23" spans="1:120" s="6" customFormat="1" ht="25.5" customHeight="1" x14ac:dyDescent="0.4">
      <c r="A23" s="22">
        <v>15</v>
      </c>
      <c r="B23" s="25" t="s">
        <v>11</v>
      </c>
      <c r="C23" s="80">
        <v>4</v>
      </c>
      <c r="D23" s="80">
        <v>4</v>
      </c>
      <c r="E23" s="76"/>
      <c r="F23" s="76"/>
      <c r="G23" s="76"/>
      <c r="H23" s="42"/>
      <c r="I23" s="25"/>
      <c r="J23" s="21">
        <v>2</v>
      </c>
      <c r="K23" s="25"/>
      <c r="L23" s="32">
        <f t="shared" si="6"/>
        <v>2</v>
      </c>
      <c r="M23" s="32">
        <f t="shared" si="0"/>
        <v>50</v>
      </c>
      <c r="N23" s="27">
        <v>2</v>
      </c>
      <c r="O23" s="51">
        <v>108</v>
      </c>
      <c r="P23" s="51">
        <f t="shared" si="1"/>
        <v>54</v>
      </c>
      <c r="Q23" s="57">
        <v>1</v>
      </c>
      <c r="R23" s="57"/>
      <c r="S23" s="64"/>
      <c r="T23" s="64">
        <v>64</v>
      </c>
      <c r="U23" s="68"/>
      <c r="V23" s="27">
        <v>2</v>
      </c>
      <c r="W23" s="51">
        <v>100</v>
      </c>
      <c r="X23" s="51">
        <v>50</v>
      </c>
      <c r="Y23" s="57"/>
      <c r="Z23" s="57">
        <v>1</v>
      </c>
      <c r="AA23" s="64">
        <v>1</v>
      </c>
      <c r="AB23" s="64"/>
      <c r="AC23" s="27">
        <v>2</v>
      </c>
      <c r="AD23" s="51">
        <v>100</v>
      </c>
      <c r="AE23" s="51">
        <v>0</v>
      </c>
      <c r="AF23" s="51"/>
      <c r="AG23" s="51"/>
      <c r="AH23" s="51">
        <v>2</v>
      </c>
      <c r="AI23" s="51"/>
      <c r="AJ23" s="51">
        <v>1</v>
      </c>
      <c r="AK23" s="51">
        <v>18</v>
      </c>
      <c r="AL23" s="51">
        <v>18</v>
      </c>
      <c r="AM23" s="51"/>
      <c r="AN23" s="51"/>
      <c r="AO23" s="51"/>
      <c r="AP23" s="51">
        <v>1</v>
      </c>
      <c r="AQ23" s="55">
        <v>18</v>
      </c>
      <c r="AR23" s="56">
        <f t="shared" si="2"/>
        <v>0</v>
      </c>
      <c r="AS23" s="27">
        <v>2</v>
      </c>
      <c r="AT23" s="51">
        <v>58</v>
      </c>
      <c r="AU23" s="51">
        <f t="shared" ref="AU23:AU28" si="12">AT23/AS23</f>
        <v>29</v>
      </c>
      <c r="AV23" s="57"/>
      <c r="AW23" s="57"/>
      <c r="AX23" s="57"/>
      <c r="AY23" s="64">
        <v>31</v>
      </c>
      <c r="AZ23" s="54">
        <v>2</v>
      </c>
      <c r="BA23" s="27"/>
      <c r="BB23" s="51"/>
      <c r="BC23" s="51"/>
      <c r="BD23" s="58"/>
      <c r="BE23" s="58"/>
      <c r="BF23" s="58"/>
      <c r="BG23" s="58"/>
      <c r="BH23" s="59"/>
      <c r="BI23" s="60"/>
      <c r="BJ23" s="58"/>
      <c r="BK23" s="58"/>
      <c r="BL23" s="58"/>
      <c r="BM23" s="58"/>
      <c r="BN23" s="58"/>
      <c r="BO23" s="61"/>
      <c r="BP23" s="59"/>
      <c r="BQ23" s="60"/>
      <c r="BR23" s="58"/>
      <c r="BS23" s="58"/>
      <c r="BT23" s="58"/>
      <c r="BU23" s="58"/>
      <c r="BV23" s="58"/>
      <c r="BW23" s="61"/>
      <c r="BX23" s="59"/>
      <c r="BY23" s="60"/>
      <c r="BZ23" s="58"/>
      <c r="CA23" s="58"/>
      <c r="CB23" s="58"/>
      <c r="CC23" s="58"/>
      <c r="CD23" s="58"/>
      <c r="CE23" s="61"/>
      <c r="CF23" s="59"/>
      <c r="CG23" s="60">
        <v>1</v>
      </c>
      <c r="CH23" s="58">
        <v>35</v>
      </c>
      <c r="CI23" s="58">
        <f t="shared" si="5"/>
        <v>35</v>
      </c>
      <c r="CJ23" s="58"/>
      <c r="CK23" s="58"/>
      <c r="CL23" s="58">
        <v>35</v>
      </c>
      <c r="CM23" s="58"/>
      <c r="CN23" s="59"/>
      <c r="CO23" s="60"/>
      <c r="CP23" s="58"/>
      <c r="CQ23" s="58"/>
      <c r="CR23" s="58"/>
      <c r="CS23" s="58"/>
      <c r="CT23" s="58"/>
      <c r="CU23" s="73"/>
      <c r="CV23" s="60"/>
      <c r="CW23" s="58"/>
      <c r="CX23" s="58"/>
      <c r="CY23" s="58"/>
      <c r="CZ23" s="58"/>
      <c r="DA23" s="58"/>
      <c r="DB23" s="59"/>
      <c r="DC23" s="60"/>
      <c r="DD23" s="58"/>
      <c r="DE23" s="58"/>
      <c r="DF23" s="58"/>
      <c r="DG23" s="58"/>
      <c r="DH23" s="58"/>
      <c r="DI23" s="59"/>
      <c r="DJ23" s="60"/>
      <c r="DK23" s="58"/>
      <c r="DL23" s="58"/>
      <c r="DM23" s="58"/>
      <c r="DN23" s="58"/>
      <c r="DO23" s="58"/>
      <c r="DP23" s="58"/>
    </row>
    <row r="24" spans="1:120" s="6" customFormat="1" ht="25.5" customHeight="1" x14ac:dyDescent="0.4">
      <c r="A24" s="22">
        <v>16</v>
      </c>
      <c r="B24" s="25" t="s">
        <v>12</v>
      </c>
      <c r="C24" s="80">
        <v>3</v>
      </c>
      <c r="D24" s="26">
        <v>3</v>
      </c>
      <c r="E24" s="76">
        <v>1</v>
      </c>
      <c r="F24" s="76">
        <v>1</v>
      </c>
      <c r="G24" s="76">
        <v>1</v>
      </c>
      <c r="H24" s="42"/>
      <c r="I24" s="25"/>
      <c r="J24" s="21">
        <v>3</v>
      </c>
      <c r="K24" s="25"/>
      <c r="L24" s="32">
        <f t="shared" si="6"/>
        <v>0</v>
      </c>
      <c r="M24" s="32">
        <f t="shared" si="0"/>
        <v>0</v>
      </c>
      <c r="N24" s="27">
        <v>3</v>
      </c>
      <c r="O24" s="51">
        <v>117</v>
      </c>
      <c r="P24" s="51">
        <f t="shared" si="1"/>
        <v>39</v>
      </c>
      <c r="Q24" s="51">
        <v>1</v>
      </c>
      <c r="R24" s="51"/>
      <c r="S24" s="53"/>
      <c r="T24" s="53">
        <v>73</v>
      </c>
      <c r="U24" s="54">
        <v>1</v>
      </c>
      <c r="V24" s="27"/>
      <c r="W24" s="51"/>
      <c r="X24" s="51"/>
      <c r="Y24" s="51"/>
      <c r="Z24" s="51"/>
      <c r="AA24" s="53"/>
      <c r="AB24" s="53"/>
      <c r="AC24" s="27"/>
      <c r="AD24" s="51"/>
      <c r="AE24" s="51"/>
      <c r="AF24" s="51"/>
      <c r="AG24" s="51"/>
      <c r="AH24" s="51"/>
      <c r="AI24" s="51"/>
      <c r="AJ24" s="51">
        <v>2</v>
      </c>
      <c r="AK24" s="51">
        <v>50</v>
      </c>
      <c r="AL24" s="51">
        <f>AK24/AJ24</f>
        <v>25</v>
      </c>
      <c r="AM24" s="51"/>
      <c r="AN24" s="51"/>
      <c r="AO24" s="51"/>
      <c r="AP24" s="51">
        <v>1</v>
      </c>
      <c r="AQ24" s="55">
        <v>27</v>
      </c>
      <c r="AR24" s="56">
        <f t="shared" si="2"/>
        <v>1</v>
      </c>
      <c r="AS24" s="27">
        <v>2</v>
      </c>
      <c r="AT24" s="51">
        <v>56</v>
      </c>
      <c r="AU24" s="51">
        <f t="shared" si="12"/>
        <v>28</v>
      </c>
      <c r="AV24" s="51"/>
      <c r="AW24" s="51"/>
      <c r="AX24" s="51"/>
      <c r="AY24" s="53">
        <v>44</v>
      </c>
      <c r="AZ24" s="54">
        <v>1</v>
      </c>
      <c r="BA24" s="67"/>
      <c r="BB24" s="57"/>
      <c r="BC24" s="57"/>
      <c r="BD24" s="58"/>
      <c r="BE24" s="58"/>
      <c r="BF24" s="58"/>
      <c r="BG24" s="58"/>
      <c r="BH24" s="59"/>
      <c r="BI24" s="60"/>
      <c r="BJ24" s="58"/>
      <c r="BK24" s="58"/>
      <c r="BL24" s="58"/>
      <c r="BM24" s="58"/>
      <c r="BN24" s="58"/>
      <c r="BO24" s="61"/>
      <c r="BP24" s="59"/>
      <c r="BQ24" s="60"/>
      <c r="BR24" s="58"/>
      <c r="BS24" s="58"/>
      <c r="BT24" s="58"/>
      <c r="BU24" s="58"/>
      <c r="BV24" s="58"/>
      <c r="BW24" s="61"/>
      <c r="BX24" s="59"/>
      <c r="BY24" s="60"/>
      <c r="BZ24" s="58"/>
      <c r="CA24" s="58"/>
      <c r="CB24" s="58"/>
      <c r="CC24" s="58"/>
      <c r="CD24" s="58"/>
      <c r="CE24" s="61"/>
      <c r="CF24" s="59"/>
      <c r="CG24" s="60"/>
      <c r="CH24" s="58"/>
      <c r="CI24" s="58"/>
      <c r="CJ24" s="58"/>
      <c r="CK24" s="58"/>
      <c r="CL24" s="58"/>
      <c r="CM24" s="58"/>
      <c r="CN24" s="59"/>
      <c r="CO24" s="60"/>
      <c r="CP24" s="58"/>
      <c r="CQ24" s="58"/>
      <c r="CR24" s="58"/>
      <c r="CS24" s="58"/>
      <c r="CT24" s="58"/>
      <c r="CU24" s="59"/>
      <c r="CV24" s="60"/>
      <c r="CW24" s="58"/>
      <c r="CX24" s="58"/>
      <c r="CY24" s="58"/>
      <c r="CZ24" s="58"/>
      <c r="DA24" s="58"/>
      <c r="DB24" s="59"/>
      <c r="DC24" s="60"/>
      <c r="DD24" s="58"/>
      <c r="DE24" s="58"/>
      <c r="DF24" s="58"/>
      <c r="DG24" s="58"/>
      <c r="DH24" s="58"/>
      <c r="DI24" s="59"/>
      <c r="DJ24" s="60"/>
      <c r="DK24" s="58"/>
      <c r="DL24" s="58"/>
      <c r="DM24" s="58"/>
      <c r="DN24" s="58"/>
      <c r="DO24" s="58"/>
      <c r="DP24" s="58"/>
    </row>
    <row r="25" spans="1:120" s="6" customFormat="1" ht="25.5" customHeight="1" x14ac:dyDescent="0.4">
      <c r="A25" s="22">
        <v>17</v>
      </c>
      <c r="B25" s="25" t="s">
        <v>13</v>
      </c>
      <c r="C25" s="80">
        <v>6</v>
      </c>
      <c r="D25" s="26">
        <v>6</v>
      </c>
      <c r="E25" s="76"/>
      <c r="F25" s="76"/>
      <c r="G25" s="76"/>
      <c r="H25" s="42"/>
      <c r="I25" s="25">
        <v>1</v>
      </c>
      <c r="J25" s="21">
        <v>3</v>
      </c>
      <c r="K25" s="25"/>
      <c r="L25" s="32">
        <f t="shared" si="6"/>
        <v>3</v>
      </c>
      <c r="M25" s="32">
        <f t="shared" si="0"/>
        <v>50</v>
      </c>
      <c r="N25" s="27">
        <v>3</v>
      </c>
      <c r="O25" s="51">
        <v>149</v>
      </c>
      <c r="P25" s="52">
        <f t="shared" si="1"/>
        <v>49.666666666666664</v>
      </c>
      <c r="Q25" s="51">
        <v>1</v>
      </c>
      <c r="R25" s="51"/>
      <c r="S25" s="53"/>
      <c r="T25" s="53">
        <v>62</v>
      </c>
      <c r="U25" s="54"/>
      <c r="V25" s="27">
        <v>1</v>
      </c>
      <c r="W25" s="51">
        <v>100</v>
      </c>
      <c r="X25" s="51">
        <v>0</v>
      </c>
      <c r="Y25" s="51"/>
      <c r="Z25" s="51"/>
      <c r="AA25" s="53">
        <v>1</v>
      </c>
      <c r="AB25" s="53"/>
      <c r="AC25" s="27">
        <v>1</v>
      </c>
      <c r="AD25" s="51">
        <v>100</v>
      </c>
      <c r="AE25" s="51">
        <v>0</v>
      </c>
      <c r="AF25" s="51"/>
      <c r="AG25" s="51"/>
      <c r="AH25" s="51">
        <v>1</v>
      </c>
      <c r="AI25" s="51"/>
      <c r="AJ25" s="51">
        <v>1</v>
      </c>
      <c r="AK25" s="51">
        <v>18</v>
      </c>
      <c r="AL25" s="51">
        <f>AK25/AJ25</f>
        <v>18</v>
      </c>
      <c r="AM25" s="51"/>
      <c r="AN25" s="51"/>
      <c r="AO25" s="51"/>
      <c r="AP25" s="51">
        <v>1</v>
      </c>
      <c r="AQ25" s="55">
        <v>18</v>
      </c>
      <c r="AR25" s="56">
        <f t="shared" si="2"/>
        <v>0</v>
      </c>
      <c r="AS25" s="27">
        <v>1</v>
      </c>
      <c r="AT25" s="51">
        <v>37</v>
      </c>
      <c r="AU25" s="51">
        <f t="shared" si="12"/>
        <v>37</v>
      </c>
      <c r="AV25" s="57"/>
      <c r="AW25" s="57"/>
      <c r="AX25" s="57"/>
      <c r="AY25" s="64">
        <v>37</v>
      </c>
      <c r="AZ25" s="54">
        <v>1</v>
      </c>
      <c r="BA25" s="67"/>
      <c r="BB25" s="57"/>
      <c r="BC25" s="57"/>
      <c r="BD25" s="58"/>
      <c r="BE25" s="58"/>
      <c r="BF25" s="58"/>
      <c r="BG25" s="58"/>
      <c r="BH25" s="59"/>
      <c r="BI25" s="60"/>
      <c r="BJ25" s="58"/>
      <c r="BK25" s="58"/>
      <c r="BL25" s="58"/>
      <c r="BM25" s="58"/>
      <c r="BN25" s="58"/>
      <c r="BO25" s="61"/>
      <c r="BP25" s="59"/>
      <c r="BQ25" s="60">
        <v>1</v>
      </c>
      <c r="BR25" s="58">
        <v>15</v>
      </c>
      <c r="BS25" s="58">
        <f t="shared" si="10"/>
        <v>15</v>
      </c>
      <c r="BT25" s="58"/>
      <c r="BU25" s="58"/>
      <c r="BV25" s="58"/>
      <c r="BW25" s="61"/>
      <c r="BX25" s="59">
        <v>1</v>
      </c>
      <c r="BY25" s="60">
        <v>1</v>
      </c>
      <c r="BZ25" s="58">
        <v>14</v>
      </c>
      <c r="CA25" s="58">
        <f t="shared" si="8"/>
        <v>14</v>
      </c>
      <c r="CB25" s="58"/>
      <c r="CC25" s="58"/>
      <c r="CD25" s="58"/>
      <c r="CE25" s="61">
        <v>14</v>
      </c>
      <c r="CF25" s="59">
        <v>1</v>
      </c>
      <c r="CG25" s="60">
        <v>1</v>
      </c>
      <c r="CH25" s="58">
        <v>36</v>
      </c>
      <c r="CI25" s="58">
        <f t="shared" si="5"/>
        <v>36</v>
      </c>
      <c r="CJ25" s="58"/>
      <c r="CK25" s="58"/>
      <c r="CL25" s="58">
        <v>36</v>
      </c>
      <c r="CM25" s="58"/>
      <c r="CN25" s="59"/>
      <c r="CO25" s="60"/>
      <c r="CP25" s="58"/>
      <c r="CQ25" s="58"/>
      <c r="CR25" s="58"/>
      <c r="CS25" s="58"/>
      <c r="CT25" s="58"/>
      <c r="CU25" s="59"/>
      <c r="CV25" s="60">
        <v>1</v>
      </c>
      <c r="CW25" s="58">
        <v>53</v>
      </c>
      <c r="CX25" s="58">
        <v>53</v>
      </c>
      <c r="CY25" s="58"/>
      <c r="CZ25" s="58"/>
      <c r="DA25" s="58"/>
      <c r="DB25" s="59"/>
      <c r="DC25" s="60"/>
      <c r="DD25" s="58"/>
      <c r="DE25" s="58"/>
      <c r="DF25" s="58"/>
      <c r="DG25" s="58"/>
      <c r="DH25" s="58"/>
      <c r="DI25" s="59"/>
      <c r="DJ25" s="60">
        <v>1</v>
      </c>
      <c r="DK25" s="58">
        <v>65</v>
      </c>
      <c r="DL25" s="58">
        <f>DK25/DJ25</f>
        <v>65</v>
      </c>
      <c r="DM25" s="58">
        <v>1</v>
      </c>
      <c r="DN25" s="58"/>
      <c r="DO25" s="58"/>
      <c r="DP25" s="58"/>
    </row>
    <row r="26" spans="1:120" s="6" customFormat="1" ht="25.5" customHeight="1" x14ac:dyDescent="0.4">
      <c r="A26" s="22">
        <v>18</v>
      </c>
      <c r="B26" s="25" t="s">
        <v>14</v>
      </c>
      <c r="C26" s="80">
        <v>1</v>
      </c>
      <c r="D26" s="26">
        <v>1</v>
      </c>
      <c r="E26" s="76"/>
      <c r="F26" s="76"/>
      <c r="G26" s="76"/>
      <c r="H26" s="42"/>
      <c r="I26" s="25"/>
      <c r="J26" s="21">
        <v>1</v>
      </c>
      <c r="K26" s="25"/>
      <c r="L26" s="32">
        <f t="shared" si="6"/>
        <v>0</v>
      </c>
      <c r="M26" s="32">
        <f t="shared" si="0"/>
        <v>0</v>
      </c>
      <c r="N26" s="27">
        <v>1</v>
      </c>
      <c r="O26" s="51">
        <v>67</v>
      </c>
      <c r="P26" s="51">
        <f t="shared" ref="P26:P41" si="13">O26/N26</f>
        <v>67</v>
      </c>
      <c r="Q26" s="51">
        <v>1</v>
      </c>
      <c r="R26" s="51"/>
      <c r="S26" s="53"/>
      <c r="T26" s="53">
        <v>67</v>
      </c>
      <c r="U26" s="54"/>
      <c r="V26" s="27"/>
      <c r="W26" s="51"/>
      <c r="X26" s="51"/>
      <c r="Y26" s="51"/>
      <c r="Z26" s="51"/>
      <c r="AA26" s="53"/>
      <c r="AB26" s="53"/>
      <c r="AC26" s="27"/>
      <c r="AD26" s="51"/>
      <c r="AE26" s="51"/>
      <c r="AF26" s="51"/>
      <c r="AG26" s="51"/>
      <c r="AH26" s="51"/>
      <c r="AI26" s="51"/>
      <c r="AJ26" s="51">
        <v>1</v>
      </c>
      <c r="AK26" s="51">
        <v>23</v>
      </c>
      <c r="AL26" s="51">
        <v>23</v>
      </c>
      <c r="AM26" s="51"/>
      <c r="AN26" s="51"/>
      <c r="AO26" s="51"/>
      <c r="AP26" s="51">
        <v>1</v>
      </c>
      <c r="AQ26" s="55">
        <v>23</v>
      </c>
      <c r="AR26" s="56">
        <f t="shared" si="2"/>
        <v>0</v>
      </c>
      <c r="AS26" s="27">
        <v>1</v>
      </c>
      <c r="AT26" s="51">
        <v>44</v>
      </c>
      <c r="AU26" s="51">
        <f t="shared" si="12"/>
        <v>44</v>
      </c>
      <c r="AV26" s="51"/>
      <c r="AW26" s="51"/>
      <c r="AX26" s="51"/>
      <c r="AY26" s="53">
        <v>44</v>
      </c>
      <c r="AZ26" s="54"/>
      <c r="BA26" s="67"/>
      <c r="BB26" s="57"/>
      <c r="BC26" s="57"/>
      <c r="BD26" s="58"/>
      <c r="BE26" s="58"/>
      <c r="BF26" s="58"/>
      <c r="BG26" s="58"/>
      <c r="BH26" s="59"/>
      <c r="BI26" s="60"/>
      <c r="BJ26" s="58"/>
      <c r="BK26" s="58"/>
      <c r="BL26" s="58"/>
      <c r="BM26" s="58"/>
      <c r="BN26" s="58"/>
      <c r="BO26" s="61"/>
      <c r="BP26" s="59"/>
      <c r="BQ26" s="60"/>
      <c r="BR26" s="58"/>
      <c r="BS26" s="58"/>
      <c r="BT26" s="58"/>
      <c r="BU26" s="58"/>
      <c r="BV26" s="58"/>
      <c r="BW26" s="61"/>
      <c r="BX26" s="59"/>
      <c r="BY26" s="60">
        <v>1</v>
      </c>
      <c r="BZ26" s="58">
        <v>21</v>
      </c>
      <c r="CA26" s="58">
        <f t="shared" si="8"/>
        <v>21</v>
      </c>
      <c r="CB26" s="58"/>
      <c r="CC26" s="58"/>
      <c r="CD26" s="58"/>
      <c r="CE26" s="61">
        <v>14</v>
      </c>
      <c r="CF26" s="59">
        <v>1</v>
      </c>
      <c r="CG26" s="60"/>
      <c r="CH26" s="58"/>
      <c r="CI26" s="58"/>
      <c r="CJ26" s="58"/>
      <c r="CK26" s="58"/>
      <c r="CL26" s="58"/>
      <c r="CM26" s="58"/>
      <c r="CN26" s="59"/>
      <c r="CO26" s="60"/>
      <c r="CP26" s="58"/>
      <c r="CQ26" s="58"/>
      <c r="CR26" s="58"/>
      <c r="CS26" s="58"/>
      <c r="CT26" s="58"/>
      <c r="CU26" s="59"/>
      <c r="CV26" s="60"/>
      <c r="CW26" s="58"/>
      <c r="CX26" s="58"/>
      <c r="CY26" s="58"/>
      <c r="CZ26" s="58"/>
      <c r="DA26" s="58"/>
      <c r="DB26" s="59"/>
      <c r="DC26" s="60"/>
      <c r="DD26" s="58"/>
      <c r="DE26" s="58"/>
      <c r="DF26" s="58"/>
      <c r="DG26" s="58"/>
      <c r="DH26" s="58"/>
      <c r="DI26" s="59"/>
      <c r="DJ26" s="60"/>
      <c r="DK26" s="58"/>
      <c r="DL26" s="58"/>
      <c r="DM26" s="58"/>
      <c r="DN26" s="58"/>
      <c r="DO26" s="58"/>
      <c r="DP26" s="58"/>
    </row>
    <row r="27" spans="1:120" s="6" customFormat="1" ht="25.5" customHeight="1" x14ac:dyDescent="0.4">
      <c r="A27" s="22">
        <v>19</v>
      </c>
      <c r="B27" s="25" t="s">
        <v>15</v>
      </c>
      <c r="C27" s="80">
        <v>3</v>
      </c>
      <c r="D27" s="26">
        <v>3</v>
      </c>
      <c r="E27" s="76"/>
      <c r="F27" s="76"/>
      <c r="G27" s="76"/>
      <c r="H27" s="42"/>
      <c r="I27" s="25"/>
      <c r="J27" s="21"/>
      <c r="K27" s="25"/>
      <c r="L27" s="32">
        <f t="shared" si="6"/>
        <v>3</v>
      </c>
      <c r="M27" s="32">
        <f t="shared" si="0"/>
        <v>100</v>
      </c>
      <c r="N27" s="27">
        <v>1</v>
      </c>
      <c r="O27" s="51">
        <v>72</v>
      </c>
      <c r="P27" s="51">
        <f t="shared" si="13"/>
        <v>72</v>
      </c>
      <c r="Q27" s="51">
        <v>1</v>
      </c>
      <c r="R27" s="51"/>
      <c r="S27" s="53"/>
      <c r="T27" s="53">
        <v>72</v>
      </c>
      <c r="U27" s="54"/>
      <c r="V27" s="27">
        <v>2</v>
      </c>
      <c r="W27" s="51">
        <v>100</v>
      </c>
      <c r="X27" s="51">
        <v>50</v>
      </c>
      <c r="Y27" s="51"/>
      <c r="Z27" s="51">
        <v>1</v>
      </c>
      <c r="AA27" s="53">
        <v>1</v>
      </c>
      <c r="AB27" s="53"/>
      <c r="AC27" s="27">
        <v>2</v>
      </c>
      <c r="AD27" s="51">
        <v>100</v>
      </c>
      <c r="AE27" s="51">
        <v>50</v>
      </c>
      <c r="AF27" s="51"/>
      <c r="AG27" s="51">
        <v>1</v>
      </c>
      <c r="AH27" s="51">
        <v>1</v>
      </c>
      <c r="AI27" s="51"/>
      <c r="AJ27" s="51"/>
      <c r="AK27" s="51"/>
      <c r="AL27" s="51"/>
      <c r="AM27" s="51"/>
      <c r="AN27" s="51"/>
      <c r="AO27" s="51"/>
      <c r="AP27" s="51"/>
      <c r="AQ27" s="55"/>
      <c r="AR27" s="56">
        <f t="shared" si="2"/>
        <v>0</v>
      </c>
      <c r="AS27" s="27">
        <v>1</v>
      </c>
      <c r="AT27" s="51">
        <v>44</v>
      </c>
      <c r="AU27" s="51">
        <f t="shared" si="12"/>
        <v>44</v>
      </c>
      <c r="AV27" s="51"/>
      <c r="AW27" s="51"/>
      <c r="AX27" s="51"/>
      <c r="AY27" s="53">
        <v>44</v>
      </c>
      <c r="AZ27" s="54"/>
      <c r="BA27" s="27"/>
      <c r="BB27" s="51"/>
      <c r="BC27" s="51"/>
      <c r="BD27" s="58"/>
      <c r="BE27" s="58"/>
      <c r="BF27" s="58"/>
      <c r="BG27" s="58"/>
      <c r="BH27" s="59"/>
      <c r="BI27" s="60"/>
      <c r="BJ27" s="58"/>
      <c r="BK27" s="58"/>
      <c r="BL27" s="58"/>
      <c r="BM27" s="58"/>
      <c r="BN27" s="58"/>
      <c r="BO27" s="61"/>
      <c r="BP27" s="59"/>
      <c r="BQ27" s="60"/>
      <c r="BR27" s="58"/>
      <c r="BS27" s="58"/>
      <c r="BT27" s="58"/>
      <c r="BU27" s="58"/>
      <c r="BV27" s="58"/>
      <c r="BW27" s="61"/>
      <c r="BX27" s="59"/>
      <c r="BY27" s="60"/>
      <c r="BZ27" s="58"/>
      <c r="CA27" s="58"/>
      <c r="CB27" s="58"/>
      <c r="CC27" s="58"/>
      <c r="CD27" s="58"/>
      <c r="CE27" s="61"/>
      <c r="CF27" s="59"/>
      <c r="CG27" s="60"/>
      <c r="CH27" s="58"/>
      <c r="CI27" s="58"/>
      <c r="CJ27" s="58"/>
      <c r="CK27" s="58"/>
      <c r="CL27" s="58"/>
      <c r="CM27" s="58"/>
      <c r="CN27" s="59"/>
      <c r="CO27" s="60"/>
      <c r="CP27" s="58"/>
      <c r="CQ27" s="58"/>
      <c r="CR27" s="58"/>
      <c r="CS27" s="58"/>
      <c r="CT27" s="58"/>
      <c r="CU27" s="59"/>
      <c r="CV27" s="60"/>
      <c r="CW27" s="58"/>
      <c r="CX27" s="58"/>
      <c r="CY27" s="58"/>
      <c r="CZ27" s="58"/>
      <c r="DA27" s="58"/>
      <c r="DB27" s="59"/>
      <c r="DC27" s="60"/>
      <c r="DD27" s="58"/>
      <c r="DE27" s="58"/>
      <c r="DF27" s="58"/>
      <c r="DG27" s="58"/>
      <c r="DH27" s="58"/>
      <c r="DI27" s="59"/>
      <c r="DJ27" s="60"/>
      <c r="DK27" s="58"/>
      <c r="DL27" s="58"/>
      <c r="DM27" s="58"/>
      <c r="DN27" s="58"/>
      <c r="DO27" s="58"/>
      <c r="DP27" s="58"/>
    </row>
    <row r="28" spans="1:120" s="6" customFormat="1" ht="25.5" customHeight="1" x14ac:dyDescent="0.4">
      <c r="A28" s="22">
        <v>20</v>
      </c>
      <c r="B28" s="25" t="s">
        <v>16</v>
      </c>
      <c r="C28" s="80">
        <v>17</v>
      </c>
      <c r="D28" s="26">
        <v>17</v>
      </c>
      <c r="E28" s="76"/>
      <c r="F28" s="76">
        <v>1</v>
      </c>
      <c r="G28" s="76"/>
      <c r="H28" s="42"/>
      <c r="I28" s="26"/>
      <c r="J28" s="21">
        <v>6</v>
      </c>
      <c r="K28" s="26"/>
      <c r="L28" s="32">
        <f t="shared" si="6"/>
        <v>11</v>
      </c>
      <c r="M28" s="32">
        <f t="shared" si="0"/>
        <v>64.705882352941174</v>
      </c>
      <c r="N28" s="67">
        <v>12</v>
      </c>
      <c r="O28" s="57">
        <v>675</v>
      </c>
      <c r="P28" s="57">
        <f t="shared" si="13"/>
        <v>56.25</v>
      </c>
      <c r="Q28" s="57">
        <v>5</v>
      </c>
      <c r="R28" s="57"/>
      <c r="S28" s="64"/>
      <c r="T28" s="64">
        <v>69</v>
      </c>
      <c r="U28" s="68"/>
      <c r="V28" s="67">
        <v>5</v>
      </c>
      <c r="W28" s="57">
        <v>80</v>
      </c>
      <c r="X28" s="57">
        <v>0</v>
      </c>
      <c r="Y28" s="57"/>
      <c r="Z28" s="57"/>
      <c r="AA28" s="64">
        <v>4</v>
      </c>
      <c r="AB28" s="64">
        <v>1</v>
      </c>
      <c r="AC28" s="27">
        <v>5</v>
      </c>
      <c r="AD28" s="51">
        <v>100</v>
      </c>
      <c r="AE28" s="51">
        <v>40</v>
      </c>
      <c r="AF28" s="51">
        <v>1</v>
      </c>
      <c r="AG28" s="51">
        <v>1</v>
      </c>
      <c r="AH28" s="51">
        <v>3</v>
      </c>
      <c r="AI28" s="51"/>
      <c r="AJ28" s="51">
        <v>4</v>
      </c>
      <c r="AK28" s="51">
        <v>87</v>
      </c>
      <c r="AL28" s="51">
        <f>AK28/AJ28</f>
        <v>21.75</v>
      </c>
      <c r="AM28" s="51"/>
      <c r="AN28" s="51"/>
      <c r="AO28" s="51"/>
      <c r="AP28" s="51">
        <v>1</v>
      </c>
      <c r="AQ28" s="55">
        <v>33</v>
      </c>
      <c r="AR28" s="56">
        <f t="shared" si="2"/>
        <v>3</v>
      </c>
      <c r="AS28" s="27">
        <v>7</v>
      </c>
      <c r="AT28" s="51">
        <v>225</v>
      </c>
      <c r="AU28" s="52">
        <f t="shared" si="12"/>
        <v>32.142857142857146</v>
      </c>
      <c r="AV28" s="51"/>
      <c r="AW28" s="51"/>
      <c r="AX28" s="51"/>
      <c r="AY28" s="53">
        <v>55</v>
      </c>
      <c r="AZ28" s="54">
        <v>5</v>
      </c>
      <c r="BA28" s="67"/>
      <c r="BB28" s="57"/>
      <c r="BC28" s="57"/>
      <c r="BD28" s="58"/>
      <c r="BE28" s="58"/>
      <c r="BF28" s="58"/>
      <c r="BG28" s="58"/>
      <c r="BH28" s="59"/>
      <c r="BI28" s="60"/>
      <c r="BJ28" s="58"/>
      <c r="BK28" s="58"/>
      <c r="BL28" s="58"/>
      <c r="BM28" s="58"/>
      <c r="BN28" s="58"/>
      <c r="BO28" s="61"/>
      <c r="BP28" s="59"/>
      <c r="BQ28" s="60">
        <v>3</v>
      </c>
      <c r="BR28" s="58">
        <v>143</v>
      </c>
      <c r="BS28" s="62">
        <f t="shared" si="10"/>
        <v>47.666666666666664</v>
      </c>
      <c r="BT28" s="58">
        <v>1</v>
      </c>
      <c r="BU28" s="58"/>
      <c r="BV28" s="58"/>
      <c r="BW28" s="61">
        <v>61</v>
      </c>
      <c r="BX28" s="59">
        <v>1</v>
      </c>
      <c r="BY28" s="60">
        <v>6</v>
      </c>
      <c r="BZ28" s="58">
        <v>261</v>
      </c>
      <c r="CA28" s="58">
        <f t="shared" si="8"/>
        <v>43.5</v>
      </c>
      <c r="CB28" s="58">
        <v>1</v>
      </c>
      <c r="CC28" s="58"/>
      <c r="CD28" s="58"/>
      <c r="CE28" s="61">
        <v>73</v>
      </c>
      <c r="CF28" s="59">
        <v>1</v>
      </c>
      <c r="CG28" s="60">
        <v>3</v>
      </c>
      <c r="CH28" s="58">
        <v>58</v>
      </c>
      <c r="CI28" s="62">
        <f>CH28/CG28</f>
        <v>19.333333333333332</v>
      </c>
      <c r="CJ28" s="58"/>
      <c r="CK28" s="58"/>
      <c r="CL28" s="58">
        <v>32</v>
      </c>
      <c r="CM28" s="58"/>
      <c r="CN28" s="59">
        <v>2</v>
      </c>
      <c r="CO28" s="60"/>
      <c r="CP28" s="58"/>
      <c r="CQ28" s="58"/>
      <c r="CR28" s="58"/>
      <c r="CS28" s="58"/>
      <c r="CT28" s="58"/>
      <c r="CU28" s="59"/>
      <c r="CV28" s="60"/>
      <c r="CW28" s="58"/>
      <c r="CX28" s="58"/>
      <c r="CY28" s="58"/>
      <c r="CZ28" s="58"/>
      <c r="DA28" s="58"/>
      <c r="DB28" s="59"/>
      <c r="DC28" s="60"/>
      <c r="DD28" s="58"/>
      <c r="DE28" s="58"/>
      <c r="DF28" s="58"/>
      <c r="DG28" s="58"/>
      <c r="DH28" s="58"/>
      <c r="DI28" s="59"/>
      <c r="DJ28" s="60"/>
      <c r="DK28" s="58"/>
      <c r="DL28" s="58"/>
      <c r="DM28" s="58"/>
      <c r="DN28" s="58"/>
      <c r="DO28" s="58"/>
      <c r="DP28" s="58"/>
    </row>
    <row r="29" spans="1:120" s="6" customFormat="1" ht="25.5" customHeight="1" x14ac:dyDescent="0.4">
      <c r="A29" s="22">
        <v>21</v>
      </c>
      <c r="B29" s="25" t="s">
        <v>61</v>
      </c>
      <c r="C29" s="80">
        <v>12</v>
      </c>
      <c r="D29" s="26">
        <v>12</v>
      </c>
      <c r="E29" s="76"/>
      <c r="F29" s="76"/>
      <c r="G29" s="76"/>
      <c r="H29" s="42"/>
      <c r="I29" s="25"/>
      <c r="J29" s="21">
        <v>2</v>
      </c>
      <c r="K29" s="25"/>
      <c r="L29" s="32">
        <f t="shared" si="6"/>
        <v>10</v>
      </c>
      <c r="M29" s="32">
        <f t="shared" si="0"/>
        <v>83.333333333333343</v>
      </c>
      <c r="N29" s="27">
        <v>9</v>
      </c>
      <c r="O29" s="51">
        <v>636</v>
      </c>
      <c r="P29" s="52">
        <f t="shared" si="13"/>
        <v>70.666666666666671</v>
      </c>
      <c r="Q29" s="51">
        <v>6</v>
      </c>
      <c r="R29" s="51">
        <v>2</v>
      </c>
      <c r="S29" s="53"/>
      <c r="T29" s="53">
        <v>92</v>
      </c>
      <c r="U29" s="54"/>
      <c r="V29" s="27"/>
      <c r="W29" s="51"/>
      <c r="X29" s="51"/>
      <c r="Y29" s="51"/>
      <c r="Z29" s="51"/>
      <c r="AA29" s="53"/>
      <c r="AB29" s="53"/>
      <c r="AC29" s="27">
        <v>3</v>
      </c>
      <c r="AD29" s="51">
        <v>100</v>
      </c>
      <c r="AE29" s="51">
        <v>100</v>
      </c>
      <c r="AF29" s="51">
        <v>1</v>
      </c>
      <c r="AG29" s="51">
        <v>2</v>
      </c>
      <c r="AH29" s="51"/>
      <c r="AI29" s="51"/>
      <c r="AJ29" s="51">
        <v>2</v>
      </c>
      <c r="AK29" s="51">
        <v>107</v>
      </c>
      <c r="AL29" s="51">
        <f>AK29/AJ29</f>
        <v>53.5</v>
      </c>
      <c r="AM29" s="51">
        <v>1</v>
      </c>
      <c r="AN29" s="51"/>
      <c r="AO29" s="51"/>
      <c r="AP29" s="51"/>
      <c r="AQ29" s="55">
        <v>74</v>
      </c>
      <c r="AR29" s="56">
        <f t="shared" si="2"/>
        <v>2</v>
      </c>
      <c r="AS29" s="67"/>
      <c r="AT29" s="57"/>
      <c r="AU29" s="51"/>
      <c r="AV29" s="57"/>
      <c r="AW29" s="57"/>
      <c r="AX29" s="57"/>
      <c r="AY29" s="64"/>
      <c r="AZ29" s="68"/>
      <c r="BA29" s="67"/>
      <c r="BB29" s="57"/>
      <c r="BC29" s="57"/>
      <c r="BD29" s="58"/>
      <c r="BE29" s="58"/>
      <c r="BF29" s="58"/>
      <c r="BG29" s="58"/>
      <c r="BH29" s="59"/>
      <c r="BI29" s="60">
        <v>1</v>
      </c>
      <c r="BJ29" s="58">
        <v>51</v>
      </c>
      <c r="BK29" s="58">
        <f t="shared" si="4"/>
        <v>51</v>
      </c>
      <c r="BL29" s="58"/>
      <c r="BM29" s="58"/>
      <c r="BN29" s="58"/>
      <c r="BO29" s="61">
        <v>51</v>
      </c>
      <c r="BP29" s="59"/>
      <c r="BQ29" s="60">
        <v>7</v>
      </c>
      <c r="BR29" s="58">
        <v>310</v>
      </c>
      <c r="BS29" s="62">
        <f t="shared" si="10"/>
        <v>44.285714285714285</v>
      </c>
      <c r="BT29" s="58">
        <v>1</v>
      </c>
      <c r="BU29" s="58"/>
      <c r="BV29" s="58"/>
      <c r="BW29" s="61">
        <v>62</v>
      </c>
      <c r="BX29" s="59">
        <v>2</v>
      </c>
      <c r="BY29" s="60">
        <v>7</v>
      </c>
      <c r="BZ29" s="58">
        <v>324</v>
      </c>
      <c r="CA29" s="62">
        <f t="shared" si="8"/>
        <v>46.285714285714285</v>
      </c>
      <c r="CB29" s="58">
        <v>1</v>
      </c>
      <c r="CC29" s="58"/>
      <c r="CD29" s="58"/>
      <c r="CE29" s="61">
        <v>66</v>
      </c>
      <c r="CF29" s="59">
        <v>1</v>
      </c>
      <c r="CG29" s="60"/>
      <c r="CH29" s="58"/>
      <c r="CI29" s="58"/>
      <c r="CJ29" s="58"/>
      <c r="CK29" s="58"/>
      <c r="CL29" s="58"/>
      <c r="CM29" s="58"/>
      <c r="CN29" s="59"/>
      <c r="CO29" s="60"/>
      <c r="CP29" s="58"/>
      <c r="CQ29" s="58"/>
      <c r="CR29" s="58"/>
      <c r="CS29" s="58"/>
      <c r="CT29" s="58"/>
      <c r="CU29" s="59"/>
      <c r="CV29" s="60"/>
      <c r="CW29" s="58"/>
      <c r="CX29" s="58"/>
      <c r="CY29" s="58"/>
      <c r="CZ29" s="58"/>
      <c r="DA29" s="58"/>
      <c r="DB29" s="59"/>
      <c r="DC29" s="60"/>
      <c r="DD29" s="58"/>
      <c r="DE29" s="58"/>
      <c r="DF29" s="58"/>
      <c r="DG29" s="58"/>
      <c r="DH29" s="58"/>
      <c r="DI29" s="59"/>
      <c r="DJ29" s="60">
        <v>1</v>
      </c>
      <c r="DK29" s="58">
        <v>75</v>
      </c>
      <c r="DL29" s="58">
        <f>DK29/DJ29</f>
        <v>75</v>
      </c>
      <c r="DM29" s="58">
        <v>1</v>
      </c>
      <c r="DN29" s="58"/>
      <c r="DO29" s="58"/>
      <c r="DP29" s="58"/>
    </row>
    <row r="30" spans="1:120" s="6" customFormat="1" ht="25.5" customHeight="1" x14ac:dyDescent="0.4">
      <c r="A30" s="22">
        <v>22</v>
      </c>
      <c r="B30" s="25" t="s">
        <v>66</v>
      </c>
      <c r="C30" s="80">
        <v>1</v>
      </c>
      <c r="D30" s="26">
        <v>1</v>
      </c>
      <c r="E30" s="76"/>
      <c r="F30" s="76"/>
      <c r="G30" s="76"/>
      <c r="H30" s="42"/>
      <c r="I30" s="25"/>
      <c r="J30" s="21"/>
      <c r="K30" s="25"/>
      <c r="L30" s="32">
        <f t="shared" si="6"/>
        <v>1</v>
      </c>
      <c r="M30" s="32">
        <f t="shared" si="0"/>
        <v>100</v>
      </c>
      <c r="N30" s="27">
        <v>1</v>
      </c>
      <c r="O30" s="51">
        <v>80</v>
      </c>
      <c r="P30" s="51">
        <f t="shared" si="13"/>
        <v>80</v>
      </c>
      <c r="Q30" s="57"/>
      <c r="R30" s="57">
        <v>1</v>
      </c>
      <c r="S30" s="64"/>
      <c r="T30" s="64">
        <v>80</v>
      </c>
      <c r="U30" s="54"/>
      <c r="V30" s="27"/>
      <c r="W30" s="51"/>
      <c r="X30" s="51"/>
      <c r="Y30" s="57"/>
      <c r="Z30" s="57"/>
      <c r="AA30" s="64"/>
      <c r="AB30" s="64"/>
      <c r="AC30" s="27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5"/>
      <c r="AR30" s="56">
        <f t="shared" si="2"/>
        <v>0</v>
      </c>
      <c r="AS30" s="27"/>
      <c r="AT30" s="51"/>
      <c r="AU30" s="51"/>
      <c r="AV30" s="51"/>
      <c r="AW30" s="51"/>
      <c r="AX30" s="51"/>
      <c r="AY30" s="53"/>
      <c r="AZ30" s="54"/>
      <c r="BA30" s="67">
        <v>1</v>
      </c>
      <c r="BB30" s="57">
        <v>65</v>
      </c>
      <c r="BC30" s="57">
        <v>65</v>
      </c>
      <c r="BD30" s="58">
        <v>1</v>
      </c>
      <c r="BE30" s="58"/>
      <c r="BF30" s="58">
        <v>65</v>
      </c>
      <c r="BG30" s="58"/>
      <c r="BH30" s="59"/>
      <c r="BI30" s="60"/>
      <c r="BJ30" s="58"/>
      <c r="BK30" s="58"/>
      <c r="BL30" s="58"/>
      <c r="BM30" s="58"/>
      <c r="BN30" s="58"/>
      <c r="BO30" s="61"/>
      <c r="BP30" s="59"/>
      <c r="BQ30" s="60"/>
      <c r="BR30" s="58"/>
      <c r="BS30" s="58"/>
      <c r="BT30" s="58"/>
      <c r="BU30" s="58"/>
      <c r="BV30" s="58"/>
      <c r="BW30" s="61"/>
      <c r="BX30" s="59"/>
      <c r="BY30" s="60"/>
      <c r="BZ30" s="58"/>
      <c r="CA30" s="58"/>
      <c r="CB30" s="58"/>
      <c r="CC30" s="58"/>
      <c r="CD30" s="58"/>
      <c r="CE30" s="61"/>
      <c r="CF30" s="59"/>
      <c r="CG30" s="60"/>
      <c r="CH30" s="58"/>
      <c r="CI30" s="58"/>
      <c r="CJ30" s="58"/>
      <c r="CK30" s="58"/>
      <c r="CL30" s="58"/>
      <c r="CM30" s="58"/>
      <c r="CN30" s="59"/>
      <c r="CO30" s="60"/>
      <c r="CP30" s="58"/>
      <c r="CQ30" s="58"/>
      <c r="CR30" s="58"/>
      <c r="CS30" s="58"/>
      <c r="CT30" s="58"/>
      <c r="CU30" s="59"/>
      <c r="CV30" s="60"/>
      <c r="CW30" s="58"/>
      <c r="CX30" s="58"/>
      <c r="CY30" s="58"/>
      <c r="CZ30" s="58"/>
      <c r="DA30" s="58"/>
      <c r="DB30" s="59"/>
      <c r="DC30" s="60"/>
      <c r="DD30" s="58"/>
      <c r="DE30" s="58"/>
      <c r="DF30" s="58"/>
      <c r="DG30" s="58"/>
      <c r="DH30" s="58"/>
      <c r="DI30" s="59"/>
      <c r="DJ30" s="60"/>
      <c r="DK30" s="58"/>
      <c r="DL30" s="58"/>
      <c r="DM30" s="58"/>
      <c r="DN30" s="58"/>
      <c r="DO30" s="58"/>
      <c r="DP30" s="58"/>
    </row>
    <row r="31" spans="1:120" s="6" customFormat="1" ht="25.5" customHeight="1" x14ac:dyDescent="0.4">
      <c r="A31" s="20">
        <v>23</v>
      </c>
      <c r="B31" s="25" t="s">
        <v>17</v>
      </c>
      <c r="C31" s="80">
        <v>4</v>
      </c>
      <c r="D31" s="26">
        <v>4</v>
      </c>
      <c r="E31" s="76"/>
      <c r="F31" s="76"/>
      <c r="G31" s="76"/>
      <c r="H31" s="42"/>
      <c r="I31" s="25"/>
      <c r="J31" s="21">
        <v>2</v>
      </c>
      <c r="K31" s="25"/>
      <c r="L31" s="32">
        <f t="shared" si="6"/>
        <v>2</v>
      </c>
      <c r="M31" s="32">
        <f t="shared" si="0"/>
        <v>50</v>
      </c>
      <c r="N31" s="27">
        <v>4</v>
      </c>
      <c r="O31" s="51">
        <v>274</v>
      </c>
      <c r="P31" s="51">
        <f t="shared" si="13"/>
        <v>68.5</v>
      </c>
      <c r="Q31" s="57">
        <v>2</v>
      </c>
      <c r="R31" s="57">
        <v>1</v>
      </c>
      <c r="S31" s="64"/>
      <c r="T31" s="64">
        <v>88</v>
      </c>
      <c r="U31" s="54"/>
      <c r="V31" s="27"/>
      <c r="W31" s="51"/>
      <c r="X31" s="51"/>
      <c r="Y31" s="57"/>
      <c r="Z31" s="57"/>
      <c r="AA31" s="64"/>
      <c r="AB31" s="64"/>
      <c r="AC31" s="27"/>
      <c r="AD31" s="51"/>
      <c r="AE31" s="51"/>
      <c r="AF31" s="51"/>
      <c r="AG31" s="51"/>
      <c r="AH31" s="51"/>
      <c r="AI31" s="51"/>
      <c r="AJ31" s="51">
        <v>2</v>
      </c>
      <c r="AK31" s="51">
        <v>41</v>
      </c>
      <c r="AL31" s="51">
        <f>AK31/AJ31</f>
        <v>20.5</v>
      </c>
      <c r="AM31" s="51"/>
      <c r="AN31" s="51"/>
      <c r="AO31" s="51"/>
      <c r="AP31" s="51">
        <v>2</v>
      </c>
      <c r="AQ31" s="55">
        <v>23</v>
      </c>
      <c r="AR31" s="56">
        <f t="shared" si="2"/>
        <v>0</v>
      </c>
      <c r="AS31" s="27">
        <v>2</v>
      </c>
      <c r="AT31" s="51">
        <v>77</v>
      </c>
      <c r="AU31" s="51">
        <f>AT31/AS31</f>
        <v>38.5</v>
      </c>
      <c r="AV31" s="51"/>
      <c r="AW31" s="51"/>
      <c r="AX31" s="51"/>
      <c r="AY31" s="53">
        <v>44</v>
      </c>
      <c r="AZ31" s="54">
        <v>1</v>
      </c>
      <c r="BA31" s="67"/>
      <c r="BB31" s="57"/>
      <c r="BC31" s="57"/>
      <c r="BD31" s="58"/>
      <c r="BE31" s="58"/>
      <c r="BF31" s="58"/>
      <c r="BG31" s="58"/>
      <c r="BH31" s="59"/>
      <c r="BI31" s="60"/>
      <c r="BJ31" s="58"/>
      <c r="BK31" s="58"/>
      <c r="BL31" s="58"/>
      <c r="BM31" s="58"/>
      <c r="BN31" s="58"/>
      <c r="BO31" s="61"/>
      <c r="BP31" s="59"/>
      <c r="BQ31" s="60">
        <v>1</v>
      </c>
      <c r="BR31" s="58">
        <v>70</v>
      </c>
      <c r="BS31" s="58">
        <f t="shared" si="10"/>
        <v>70</v>
      </c>
      <c r="BT31" s="58">
        <v>1</v>
      </c>
      <c r="BU31" s="58"/>
      <c r="BV31" s="58"/>
      <c r="BW31" s="61">
        <v>70</v>
      </c>
      <c r="BX31" s="59"/>
      <c r="BY31" s="60">
        <v>2</v>
      </c>
      <c r="BZ31" s="58">
        <v>106</v>
      </c>
      <c r="CA31" s="58">
        <f t="shared" si="8"/>
        <v>53</v>
      </c>
      <c r="CB31" s="58">
        <v>1</v>
      </c>
      <c r="CC31" s="58"/>
      <c r="CD31" s="58"/>
      <c r="CE31" s="61">
        <v>66</v>
      </c>
      <c r="CF31" s="59"/>
      <c r="CG31" s="60"/>
      <c r="CH31" s="58"/>
      <c r="CI31" s="58"/>
      <c r="CJ31" s="58"/>
      <c r="CK31" s="58"/>
      <c r="CL31" s="58"/>
      <c r="CM31" s="58"/>
      <c r="CN31" s="59"/>
      <c r="CO31" s="60"/>
      <c r="CP31" s="58"/>
      <c r="CQ31" s="58"/>
      <c r="CR31" s="58"/>
      <c r="CS31" s="58"/>
      <c r="CT31" s="58"/>
      <c r="CU31" s="59"/>
      <c r="CV31" s="60"/>
      <c r="CW31" s="58"/>
      <c r="CX31" s="58"/>
      <c r="CY31" s="58"/>
      <c r="CZ31" s="58"/>
      <c r="DA31" s="58"/>
      <c r="DB31" s="59"/>
      <c r="DC31" s="60"/>
      <c r="DD31" s="58"/>
      <c r="DE31" s="58"/>
      <c r="DF31" s="58"/>
      <c r="DG31" s="58"/>
      <c r="DH31" s="58"/>
      <c r="DI31" s="59"/>
      <c r="DJ31" s="60"/>
      <c r="DK31" s="58"/>
      <c r="DL31" s="58"/>
      <c r="DM31" s="58"/>
      <c r="DN31" s="58"/>
      <c r="DO31" s="58"/>
      <c r="DP31" s="58"/>
    </row>
    <row r="32" spans="1:120" s="6" customFormat="1" ht="25.5" customHeight="1" x14ac:dyDescent="0.4">
      <c r="A32" s="20">
        <v>24</v>
      </c>
      <c r="B32" s="25" t="s">
        <v>67</v>
      </c>
      <c r="C32" s="80">
        <v>3</v>
      </c>
      <c r="D32" s="26">
        <v>3</v>
      </c>
      <c r="E32" s="82"/>
      <c r="F32" s="76"/>
      <c r="G32" s="76"/>
      <c r="H32" s="42"/>
      <c r="I32" s="25"/>
      <c r="J32" s="21">
        <v>3</v>
      </c>
      <c r="K32" s="25"/>
      <c r="L32" s="32">
        <f t="shared" si="6"/>
        <v>0</v>
      </c>
      <c r="M32" s="32">
        <f t="shared" si="0"/>
        <v>0</v>
      </c>
      <c r="N32" s="27">
        <v>3</v>
      </c>
      <c r="O32" s="51">
        <v>169</v>
      </c>
      <c r="P32" s="52">
        <f t="shared" si="13"/>
        <v>56.333333333333336</v>
      </c>
      <c r="Q32" s="51">
        <v>1</v>
      </c>
      <c r="R32" s="51"/>
      <c r="S32" s="53"/>
      <c r="T32" s="53">
        <v>70</v>
      </c>
      <c r="U32" s="54"/>
      <c r="V32" s="27"/>
      <c r="W32" s="51"/>
      <c r="X32" s="51"/>
      <c r="Y32" s="51"/>
      <c r="Z32" s="51"/>
      <c r="AA32" s="53"/>
      <c r="AB32" s="53"/>
      <c r="AC32" s="27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5"/>
      <c r="AR32" s="56">
        <f t="shared" si="2"/>
        <v>0</v>
      </c>
      <c r="AS32" s="27">
        <v>3</v>
      </c>
      <c r="AT32" s="51">
        <v>92</v>
      </c>
      <c r="AU32" s="52">
        <f>AT32/AS32</f>
        <v>30.666666666666668</v>
      </c>
      <c r="AV32" s="57"/>
      <c r="AW32" s="57"/>
      <c r="AX32" s="57"/>
      <c r="AY32" s="64">
        <v>46</v>
      </c>
      <c r="AZ32" s="54">
        <v>2</v>
      </c>
      <c r="BA32" s="67"/>
      <c r="BB32" s="57"/>
      <c r="BC32" s="57"/>
      <c r="BD32" s="58"/>
      <c r="BE32" s="58"/>
      <c r="BF32" s="58"/>
      <c r="BG32" s="58"/>
      <c r="BH32" s="59"/>
      <c r="BI32" s="60"/>
      <c r="BJ32" s="58"/>
      <c r="BK32" s="58"/>
      <c r="BL32" s="58"/>
      <c r="BM32" s="58"/>
      <c r="BN32" s="58"/>
      <c r="BO32" s="61"/>
      <c r="BP32" s="59"/>
      <c r="BQ32" s="60"/>
      <c r="BR32" s="58"/>
      <c r="BS32" s="58"/>
      <c r="BT32" s="58"/>
      <c r="BU32" s="58"/>
      <c r="BV32" s="58"/>
      <c r="BW32" s="61"/>
      <c r="BX32" s="59"/>
      <c r="BY32" s="60">
        <v>1</v>
      </c>
      <c r="BZ32" s="58">
        <v>21</v>
      </c>
      <c r="CA32" s="58">
        <f t="shared" si="8"/>
        <v>21</v>
      </c>
      <c r="CB32" s="58"/>
      <c r="CC32" s="58"/>
      <c r="CD32" s="58"/>
      <c r="CE32" s="61">
        <v>21</v>
      </c>
      <c r="CF32" s="59">
        <v>1</v>
      </c>
      <c r="CG32" s="60">
        <v>1</v>
      </c>
      <c r="CH32" s="58">
        <v>15</v>
      </c>
      <c r="CI32" s="58">
        <v>15</v>
      </c>
      <c r="CJ32" s="58"/>
      <c r="CK32" s="58"/>
      <c r="CL32" s="58">
        <v>15</v>
      </c>
      <c r="CM32" s="58"/>
      <c r="CN32" s="59">
        <v>1</v>
      </c>
      <c r="CO32" s="60"/>
      <c r="CP32" s="58"/>
      <c r="CQ32" s="58"/>
      <c r="CR32" s="58"/>
      <c r="CS32" s="58"/>
      <c r="CT32" s="58"/>
      <c r="CU32" s="59"/>
      <c r="CV32" s="60"/>
      <c r="CW32" s="58"/>
      <c r="CX32" s="58"/>
      <c r="CY32" s="58"/>
      <c r="CZ32" s="58"/>
      <c r="DA32" s="58"/>
      <c r="DB32" s="59"/>
      <c r="DC32" s="60"/>
      <c r="DD32" s="58"/>
      <c r="DE32" s="58"/>
      <c r="DF32" s="58"/>
      <c r="DG32" s="58"/>
      <c r="DH32" s="58"/>
      <c r="DI32" s="59"/>
      <c r="DJ32" s="60"/>
      <c r="DK32" s="58"/>
      <c r="DL32" s="58"/>
      <c r="DM32" s="58"/>
      <c r="DN32" s="58"/>
      <c r="DO32" s="58"/>
      <c r="DP32" s="58"/>
    </row>
    <row r="33" spans="1:120" s="6" customFormat="1" ht="25.5" customHeight="1" x14ac:dyDescent="0.4">
      <c r="A33" s="20">
        <v>25</v>
      </c>
      <c r="B33" s="25" t="s">
        <v>18</v>
      </c>
      <c r="C33" s="80">
        <v>1</v>
      </c>
      <c r="D33" s="26">
        <v>1</v>
      </c>
      <c r="E33" s="76"/>
      <c r="F33" s="76">
        <v>1</v>
      </c>
      <c r="G33" s="76"/>
      <c r="H33" s="42"/>
      <c r="I33" s="26"/>
      <c r="J33" s="21">
        <v>1</v>
      </c>
      <c r="K33" s="26"/>
      <c r="L33" s="32">
        <f t="shared" si="6"/>
        <v>0</v>
      </c>
      <c r="M33" s="32">
        <f t="shared" si="0"/>
        <v>0</v>
      </c>
      <c r="N33" s="27"/>
      <c r="O33" s="51"/>
      <c r="P33" s="51"/>
      <c r="Q33" s="51"/>
      <c r="R33" s="51"/>
      <c r="S33" s="53"/>
      <c r="T33" s="53"/>
      <c r="U33" s="54"/>
      <c r="V33" s="27">
        <v>1</v>
      </c>
      <c r="W33" s="51">
        <v>0</v>
      </c>
      <c r="X33" s="51">
        <v>0</v>
      </c>
      <c r="Y33" s="51"/>
      <c r="Z33" s="51"/>
      <c r="AA33" s="53"/>
      <c r="AB33" s="53">
        <v>1</v>
      </c>
      <c r="AC33" s="27">
        <v>1</v>
      </c>
      <c r="AD33" s="51">
        <v>100</v>
      </c>
      <c r="AE33" s="51">
        <v>100</v>
      </c>
      <c r="AF33" s="51"/>
      <c r="AG33" s="51">
        <v>1</v>
      </c>
      <c r="AH33" s="51"/>
      <c r="AI33" s="51"/>
      <c r="AJ33" s="51"/>
      <c r="AK33" s="51"/>
      <c r="AL33" s="51"/>
      <c r="AM33" s="51"/>
      <c r="AN33" s="51"/>
      <c r="AO33" s="51"/>
      <c r="AP33" s="51"/>
      <c r="AQ33" s="55"/>
      <c r="AR33" s="56">
        <f t="shared" si="2"/>
        <v>0</v>
      </c>
      <c r="AS33" s="27"/>
      <c r="AT33" s="51"/>
      <c r="AU33" s="51"/>
      <c r="AV33" s="51"/>
      <c r="AW33" s="51"/>
      <c r="AX33" s="51"/>
      <c r="AY33" s="53"/>
      <c r="AZ33" s="54"/>
      <c r="BA33" s="67"/>
      <c r="BB33" s="57"/>
      <c r="BC33" s="57"/>
      <c r="BD33" s="58"/>
      <c r="BE33" s="58"/>
      <c r="BF33" s="58"/>
      <c r="BG33" s="58"/>
      <c r="BH33" s="59"/>
      <c r="BI33" s="60"/>
      <c r="BJ33" s="58"/>
      <c r="BK33" s="58"/>
      <c r="BL33" s="58"/>
      <c r="BM33" s="58"/>
      <c r="BN33" s="58"/>
      <c r="BO33" s="61"/>
      <c r="BP33" s="59"/>
      <c r="BQ33" s="60"/>
      <c r="BR33" s="58"/>
      <c r="BS33" s="58"/>
      <c r="BT33" s="58"/>
      <c r="BU33" s="58"/>
      <c r="BV33" s="58"/>
      <c r="BW33" s="61"/>
      <c r="BX33" s="59"/>
      <c r="BY33" s="60"/>
      <c r="BZ33" s="58"/>
      <c r="CA33" s="58"/>
      <c r="CB33" s="58"/>
      <c r="CC33" s="58"/>
      <c r="CD33" s="58"/>
      <c r="CE33" s="61"/>
      <c r="CF33" s="59"/>
      <c r="CG33" s="60"/>
      <c r="CH33" s="58"/>
      <c r="CI33" s="58"/>
      <c r="CJ33" s="58"/>
      <c r="CK33" s="58"/>
      <c r="CL33" s="58"/>
      <c r="CM33" s="58"/>
      <c r="CN33" s="59"/>
      <c r="CO33" s="60"/>
      <c r="CP33" s="58"/>
      <c r="CQ33" s="58"/>
      <c r="CR33" s="58"/>
      <c r="CS33" s="58"/>
      <c r="CT33" s="58"/>
      <c r="CU33" s="59"/>
      <c r="CV33" s="60"/>
      <c r="CW33" s="58"/>
      <c r="CX33" s="58"/>
      <c r="CY33" s="58"/>
      <c r="CZ33" s="58"/>
      <c r="DA33" s="58"/>
      <c r="DB33" s="59"/>
      <c r="DC33" s="60"/>
      <c r="DD33" s="58"/>
      <c r="DE33" s="58"/>
      <c r="DF33" s="58"/>
      <c r="DG33" s="58"/>
      <c r="DH33" s="58"/>
      <c r="DI33" s="59"/>
      <c r="DJ33" s="60"/>
      <c r="DK33" s="58"/>
      <c r="DL33" s="58"/>
      <c r="DM33" s="58"/>
      <c r="DN33" s="58"/>
      <c r="DO33" s="58"/>
      <c r="DP33" s="58"/>
    </row>
    <row r="34" spans="1:120" s="6" customFormat="1" ht="25.5" customHeight="1" x14ac:dyDescent="0.4">
      <c r="A34" s="22">
        <v>26</v>
      </c>
      <c r="B34" s="25" t="s">
        <v>19</v>
      </c>
      <c r="C34" s="80">
        <v>5</v>
      </c>
      <c r="D34" s="26">
        <v>5</v>
      </c>
      <c r="E34" s="77"/>
      <c r="F34" s="76"/>
      <c r="G34" s="76"/>
      <c r="H34" s="42"/>
      <c r="I34" s="25"/>
      <c r="J34" s="21">
        <v>3</v>
      </c>
      <c r="K34" s="25"/>
      <c r="L34" s="32">
        <f t="shared" si="6"/>
        <v>2</v>
      </c>
      <c r="M34" s="32">
        <f t="shared" si="0"/>
        <v>40</v>
      </c>
      <c r="N34" s="67">
        <v>3</v>
      </c>
      <c r="O34" s="51">
        <v>102</v>
      </c>
      <c r="P34" s="51">
        <f t="shared" si="13"/>
        <v>34</v>
      </c>
      <c r="Q34" s="57"/>
      <c r="R34" s="57"/>
      <c r="S34" s="64"/>
      <c r="T34" s="64">
        <v>44</v>
      </c>
      <c r="U34" s="54"/>
      <c r="V34" s="67">
        <v>2</v>
      </c>
      <c r="W34" s="51">
        <v>100</v>
      </c>
      <c r="X34" s="51">
        <v>50</v>
      </c>
      <c r="Y34" s="57"/>
      <c r="Z34" s="57">
        <v>1</v>
      </c>
      <c r="AA34" s="64">
        <v>1</v>
      </c>
      <c r="AB34" s="64"/>
      <c r="AC34" s="27">
        <v>2</v>
      </c>
      <c r="AD34" s="51">
        <v>100</v>
      </c>
      <c r="AE34" s="51">
        <v>50</v>
      </c>
      <c r="AF34" s="51"/>
      <c r="AG34" s="51">
        <v>1</v>
      </c>
      <c r="AH34" s="51">
        <v>1</v>
      </c>
      <c r="AI34" s="51"/>
      <c r="AJ34" s="51">
        <v>1</v>
      </c>
      <c r="AK34" s="51">
        <v>33</v>
      </c>
      <c r="AL34" s="51">
        <v>33</v>
      </c>
      <c r="AM34" s="51"/>
      <c r="AN34" s="51"/>
      <c r="AO34" s="51"/>
      <c r="AP34" s="51"/>
      <c r="AQ34" s="55">
        <v>33</v>
      </c>
      <c r="AR34" s="56">
        <f t="shared" si="2"/>
        <v>1</v>
      </c>
      <c r="AS34" s="27">
        <v>3</v>
      </c>
      <c r="AT34" s="51">
        <v>73</v>
      </c>
      <c r="AU34" s="52">
        <f>AT34/AS34</f>
        <v>24.333333333333332</v>
      </c>
      <c r="AV34" s="57"/>
      <c r="AW34" s="57"/>
      <c r="AX34" s="57"/>
      <c r="AY34" s="64">
        <v>33</v>
      </c>
      <c r="AZ34" s="54">
        <v>3</v>
      </c>
      <c r="BA34" s="67"/>
      <c r="BB34" s="57"/>
      <c r="BC34" s="57"/>
      <c r="BD34" s="58"/>
      <c r="BE34" s="58"/>
      <c r="BF34" s="58"/>
      <c r="BG34" s="58"/>
      <c r="BH34" s="59"/>
      <c r="BI34" s="60"/>
      <c r="BJ34" s="58"/>
      <c r="BK34" s="58"/>
      <c r="BL34" s="58"/>
      <c r="BM34" s="58"/>
      <c r="BN34" s="58"/>
      <c r="BO34" s="61"/>
      <c r="BP34" s="59"/>
      <c r="BQ34" s="60"/>
      <c r="BR34" s="58"/>
      <c r="BS34" s="58"/>
      <c r="BT34" s="58"/>
      <c r="BU34" s="58"/>
      <c r="BV34" s="58"/>
      <c r="BW34" s="61"/>
      <c r="BX34" s="59"/>
      <c r="BY34" s="60"/>
      <c r="BZ34" s="58"/>
      <c r="CA34" s="58"/>
      <c r="CB34" s="58"/>
      <c r="CC34" s="58"/>
      <c r="CD34" s="58"/>
      <c r="CE34" s="61"/>
      <c r="CF34" s="59"/>
      <c r="CG34" s="60"/>
      <c r="CH34" s="58"/>
      <c r="CI34" s="58"/>
      <c r="CJ34" s="58"/>
      <c r="CK34" s="58"/>
      <c r="CL34" s="58"/>
      <c r="CM34" s="58"/>
      <c r="CN34" s="59"/>
      <c r="CO34" s="60"/>
      <c r="CP34" s="58"/>
      <c r="CQ34" s="58"/>
      <c r="CR34" s="58"/>
      <c r="CS34" s="58"/>
      <c r="CT34" s="58"/>
      <c r="CU34" s="59"/>
      <c r="CV34" s="60"/>
      <c r="CW34" s="58"/>
      <c r="CX34" s="58"/>
      <c r="CY34" s="58"/>
      <c r="CZ34" s="58"/>
      <c r="DA34" s="58"/>
      <c r="DB34" s="59"/>
      <c r="DC34" s="60"/>
      <c r="DD34" s="58"/>
      <c r="DE34" s="58"/>
      <c r="DF34" s="58"/>
      <c r="DG34" s="58"/>
      <c r="DH34" s="58"/>
      <c r="DI34" s="59"/>
      <c r="DJ34" s="60"/>
      <c r="DK34" s="58"/>
      <c r="DL34" s="58"/>
      <c r="DM34" s="58"/>
      <c r="DN34" s="58"/>
      <c r="DO34" s="58"/>
      <c r="DP34" s="58"/>
    </row>
    <row r="35" spans="1:120" s="6" customFormat="1" ht="25.5" customHeight="1" x14ac:dyDescent="0.4">
      <c r="A35" s="20">
        <v>27</v>
      </c>
      <c r="B35" s="25" t="s">
        <v>68</v>
      </c>
      <c r="C35" s="80">
        <v>10</v>
      </c>
      <c r="D35" s="26">
        <v>8</v>
      </c>
      <c r="E35" s="77"/>
      <c r="F35" s="76">
        <v>1</v>
      </c>
      <c r="G35" s="76"/>
      <c r="H35" s="42"/>
      <c r="I35" s="25"/>
      <c r="J35" s="21">
        <v>5</v>
      </c>
      <c r="K35" s="25"/>
      <c r="L35" s="32">
        <f t="shared" si="6"/>
        <v>3</v>
      </c>
      <c r="M35" s="32">
        <f t="shared" si="0"/>
        <v>37.5</v>
      </c>
      <c r="N35" s="27">
        <v>6</v>
      </c>
      <c r="O35" s="51">
        <v>263</v>
      </c>
      <c r="P35" s="52">
        <f t="shared" si="13"/>
        <v>43.833333333333336</v>
      </c>
      <c r="Q35" s="51"/>
      <c r="R35" s="51"/>
      <c r="S35" s="53"/>
      <c r="T35" s="53">
        <v>51</v>
      </c>
      <c r="U35" s="54"/>
      <c r="V35" s="27">
        <v>2</v>
      </c>
      <c r="W35" s="51">
        <v>50</v>
      </c>
      <c r="X35" s="51">
        <v>0</v>
      </c>
      <c r="Y35" s="51"/>
      <c r="Z35" s="51"/>
      <c r="AA35" s="53">
        <v>1</v>
      </c>
      <c r="AB35" s="53">
        <v>1</v>
      </c>
      <c r="AC35" s="27">
        <v>2</v>
      </c>
      <c r="AD35" s="51">
        <v>100</v>
      </c>
      <c r="AE35" s="51">
        <v>50</v>
      </c>
      <c r="AF35" s="51"/>
      <c r="AG35" s="51">
        <v>1</v>
      </c>
      <c r="AH35" s="51">
        <v>1</v>
      </c>
      <c r="AI35" s="51"/>
      <c r="AJ35" s="51">
        <v>3</v>
      </c>
      <c r="AK35" s="51">
        <v>61</v>
      </c>
      <c r="AL35" s="52">
        <f>AK35/AJ35</f>
        <v>20.333333333333332</v>
      </c>
      <c r="AM35" s="51"/>
      <c r="AN35" s="51"/>
      <c r="AO35" s="51"/>
      <c r="AP35" s="51">
        <v>2</v>
      </c>
      <c r="AQ35" s="55">
        <v>33</v>
      </c>
      <c r="AR35" s="56">
        <f t="shared" si="2"/>
        <v>1</v>
      </c>
      <c r="AS35" s="27">
        <v>5</v>
      </c>
      <c r="AT35" s="51">
        <v>199</v>
      </c>
      <c r="AU35" s="51">
        <f t="shared" ref="AU35:AU36" si="14">AT35/AS35</f>
        <v>39.799999999999997</v>
      </c>
      <c r="AV35" s="57"/>
      <c r="AW35" s="57"/>
      <c r="AX35" s="57"/>
      <c r="AY35" s="64">
        <v>54</v>
      </c>
      <c r="AZ35" s="54">
        <v>2</v>
      </c>
      <c r="BA35" s="27"/>
      <c r="BB35" s="51"/>
      <c r="BC35" s="57"/>
      <c r="BD35" s="58"/>
      <c r="BE35" s="58"/>
      <c r="BF35" s="58"/>
      <c r="BG35" s="58"/>
      <c r="BH35" s="71"/>
      <c r="BI35" s="60"/>
      <c r="BJ35" s="58"/>
      <c r="BK35" s="58"/>
      <c r="BL35" s="58"/>
      <c r="BM35" s="58"/>
      <c r="BN35" s="58"/>
      <c r="BO35" s="61"/>
      <c r="BP35" s="59"/>
      <c r="BQ35" s="60">
        <v>1</v>
      </c>
      <c r="BR35" s="58">
        <v>46</v>
      </c>
      <c r="BS35" s="58">
        <f t="shared" si="10"/>
        <v>46</v>
      </c>
      <c r="BT35" s="58"/>
      <c r="BU35" s="58"/>
      <c r="BV35" s="58"/>
      <c r="BW35" s="61">
        <v>46</v>
      </c>
      <c r="BX35" s="59"/>
      <c r="BY35" s="60">
        <v>3</v>
      </c>
      <c r="BZ35" s="58">
        <v>75</v>
      </c>
      <c r="CA35" s="58">
        <f t="shared" si="8"/>
        <v>25</v>
      </c>
      <c r="CB35" s="58"/>
      <c r="CC35" s="58"/>
      <c r="CD35" s="58"/>
      <c r="CE35" s="61">
        <v>25</v>
      </c>
      <c r="CF35" s="59">
        <v>3</v>
      </c>
      <c r="CG35" s="60"/>
      <c r="CH35" s="58"/>
      <c r="CI35" s="58"/>
      <c r="CJ35" s="58"/>
      <c r="CK35" s="58"/>
      <c r="CL35" s="58"/>
      <c r="CM35" s="58"/>
      <c r="CN35" s="59"/>
      <c r="CO35" s="60"/>
      <c r="CP35" s="58"/>
      <c r="CQ35" s="58"/>
      <c r="CR35" s="58"/>
      <c r="CS35" s="58"/>
      <c r="CT35" s="58"/>
      <c r="CU35" s="59"/>
      <c r="CV35" s="60"/>
      <c r="CW35" s="58"/>
      <c r="CX35" s="58"/>
      <c r="CY35" s="58"/>
      <c r="CZ35" s="58"/>
      <c r="DA35" s="58"/>
      <c r="DB35" s="59"/>
      <c r="DC35" s="60"/>
      <c r="DD35" s="58"/>
      <c r="DE35" s="58"/>
      <c r="DF35" s="58"/>
      <c r="DG35" s="58"/>
      <c r="DH35" s="58"/>
      <c r="DI35" s="59"/>
      <c r="DJ35" s="60"/>
      <c r="DK35" s="58"/>
      <c r="DL35" s="58"/>
      <c r="DM35" s="58"/>
      <c r="DN35" s="58"/>
      <c r="DO35" s="58"/>
      <c r="DP35" s="58"/>
    </row>
    <row r="36" spans="1:120" s="6" customFormat="1" ht="25.5" customHeight="1" x14ac:dyDescent="0.4">
      <c r="A36" s="22">
        <v>28</v>
      </c>
      <c r="B36" s="26" t="s">
        <v>38</v>
      </c>
      <c r="C36" s="80">
        <v>11</v>
      </c>
      <c r="D36" s="26">
        <v>11</v>
      </c>
      <c r="E36" s="76"/>
      <c r="F36" s="76"/>
      <c r="G36" s="76">
        <v>1</v>
      </c>
      <c r="H36" s="42"/>
      <c r="I36" s="25"/>
      <c r="J36" s="21">
        <v>2</v>
      </c>
      <c r="K36" s="25"/>
      <c r="L36" s="32">
        <f t="shared" si="6"/>
        <v>9</v>
      </c>
      <c r="M36" s="32">
        <f t="shared" si="0"/>
        <v>81.818181818181813</v>
      </c>
      <c r="N36" s="27">
        <v>4</v>
      </c>
      <c r="O36" s="51">
        <v>251</v>
      </c>
      <c r="P36" s="51">
        <f t="shared" si="13"/>
        <v>62.75</v>
      </c>
      <c r="Q36" s="51">
        <v>3</v>
      </c>
      <c r="R36" s="51"/>
      <c r="S36" s="53"/>
      <c r="T36" s="53">
        <v>66</v>
      </c>
      <c r="U36" s="54"/>
      <c r="V36" s="27">
        <v>7</v>
      </c>
      <c r="W36" s="51">
        <v>100</v>
      </c>
      <c r="X36" s="51">
        <v>28.57</v>
      </c>
      <c r="Y36" s="51"/>
      <c r="Z36" s="51">
        <v>2</v>
      </c>
      <c r="AA36" s="53">
        <v>5</v>
      </c>
      <c r="AB36" s="53"/>
      <c r="AC36" s="27">
        <v>7</v>
      </c>
      <c r="AD36" s="52">
        <v>85.71</v>
      </c>
      <c r="AE36" s="51">
        <v>85.71</v>
      </c>
      <c r="AF36" s="51">
        <v>4</v>
      </c>
      <c r="AG36" s="51">
        <v>2</v>
      </c>
      <c r="AH36" s="51"/>
      <c r="AI36" s="51">
        <v>1</v>
      </c>
      <c r="AJ36" s="51">
        <v>3</v>
      </c>
      <c r="AK36" s="51">
        <v>107</v>
      </c>
      <c r="AL36" s="52">
        <f>AK36/AJ36</f>
        <v>35.666666666666664</v>
      </c>
      <c r="AM36" s="51"/>
      <c r="AN36" s="51"/>
      <c r="AO36" s="51"/>
      <c r="AP36" s="51">
        <v>1</v>
      </c>
      <c r="AQ36" s="55">
        <v>45</v>
      </c>
      <c r="AR36" s="56">
        <f t="shared" si="2"/>
        <v>2</v>
      </c>
      <c r="AS36" s="27">
        <v>2</v>
      </c>
      <c r="AT36" s="51">
        <v>90</v>
      </c>
      <c r="AU36" s="51">
        <f t="shared" si="14"/>
        <v>45</v>
      </c>
      <c r="AV36" s="51"/>
      <c r="AW36" s="51"/>
      <c r="AX36" s="51"/>
      <c r="AY36" s="53">
        <v>46</v>
      </c>
      <c r="AZ36" s="54"/>
      <c r="BA36" s="27"/>
      <c r="BB36" s="51"/>
      <c r="BC36" s="51"/>
      <c r="BD36" s="58"/>
      <c r="BE36" s="58"/>
      <c r="BF36" s="58"/>
      <c r="BG36" s="58"/>
      <c r="BH36" s="59"/>
      <c r="BI36" s="60">
        <v>2</v>
      </c>
      <c r="BJ36" s="58">
        <v>85</v>
      </c>
      <c r="BK36" s="58">
        <f t="shared" si="4"/>
        <v>42.5</v>
      </c>
      <c r="BL36" s="58"/>
      <c r="BM36" s="58"/>
      <c r="BN36" s="58"/>
      <c r="BO36" s="61">
        <v>46</v>
      </c>
      <c r="BP36" s="59"/>
      <c r="BQ36" s="60"/>
      <c r="BR36" s="58"/>
      <c r="BS36" s="58"/>
      <c r="BT36" s="58"/>
      <c r="BU36" s="58"/>
      <c r="BV36" s="58"/>
      <c r="BW36" s="61"/>
      <c r="BX36" s="59"/>
      <c r="BY36" s="60"/>
      <c r="BZ36" s="58"/>
      <c r="CA36" s="58"/>
      <c r="CB36" s="58"/>
      <c r="CC36" s="58"/>
      <c r="CD36" s="58"/>
      <c r="CE36" s="61"/>
      <c r="CF36" s="59"/>
      <c r="CG36" s="60">
        <v>2</v>
      </c>
      <c r="CH36" s="58">
        <v>73</v>
      </c>
      <c r="CI36" s="58">
        <f>CH36/CG36</f>
        <v>36.5</v>
      </c>
      <c r="CJ36" s="58"/>
      <c r="CK36" s="58"/>
      <c r="CL36" s="58">
        <v>41</v>
      </c>
      <c r="CM36" s="58"/>
      <c r="CN36" s="59"/>
      <c r="CO36" s="60"/>
      <c r="CP36" s="58"/>
      <c r="CQ36" s="58"/>
      <c r="CR36" s="58"/>
      <c r="CS36" s="58"/>
      <c r="CT36" s="58"/>
      <c r="CU36" s="59"/>
      <c r="CV36" s="60"/>
      <c r="CW36" s="58"/>
      <c r="CX36" s="58"/>
      <c r="CY36" s="58"/>
      <c r="CZ36" s="58"/>
      <c r="DA36" s="58"/>
      <c r="DB36" s="59"/>
      <c r="DC36" s="60"/>
      <c r="DD36" s="58"/>
      <c r="DE36" s="58"/>
      <c r="DF36" s="58"/>
      <c r="DG36" s="58"/>
      <c r="DH36" s="58"/>
      <c r="DI36" s="59"/>
      <c r="DJ36" s="60"/>
      <c r="DK36" s="58"/>
      <c r="DL36" s="58"/>
      <c r="DM36" s="58"/>
      <c r="DN36" s="58"/>
      <c r="DO36" s="58"/>
      <c r="DP36" s="58"/>
    </row>
    <row r="37" spans="1:120" s="6" customFormat="1" ht="25.5" customHeight="1" x14ac:dyDescent="0.4">
      <c r="A37" s="22">
        <v>29</v>
      </c>
      <c r="B37" s="25" t="s">
        <v>20</v>
      </c>
      <c r="C37" s="80">
        <v>4</v>
      </c>
      <c r="D37" s="26">
        <v>4</v>
      </c>
      <c r="E37" s="76"/>
      <c r="F37" s="76"/>
      <c r="G37" s="76"/>
      <c r="H37" s="42"/>
      <c r="I37" s="25"/>
      <c r="J37" s="21"/>
      <c r="K37" s="25"/>
      <c r="L37" s="32">
        <f t="shared" si="6"/>
        <v>4</v>
      </c>
      <c r="M37" s="32">
        <f t="shared" si="0"/>
        <v>100</v>
      </c>
      <c r="N37" s="27"/>
      <c r="O37" s="51"/>
      <c r="P37" s="51"/>
      <c r="Q37" s="51"/>
      <c r="R37" s="57"/>
      <c r="S37" s="64"/>
      <c r="T37" s="64"/>
      <c r="U37" s="74"/>
      <c r="V37" s="27">
        <v>4</v>
      </c>
      <c r="W37" s="51">
        <v>100</v>
      </c>
      <c r="X37" s="51">
        <v>100</v>
      </c>
      <c r="Y37" s="51"/>
      <c r="Z37" s="57">
        <v>4</v>
      </c>
      <c r="AA37" s="64"/>
      <c r="AB37" s="64"/>
      <c r="AC37" s="27">
        <v>4</v>
      </c>
      <c r="AD37" s="51">
        <v>100</v>
      </c>
      <c r="AE37" s="51">
        <v>100</v>
      </c>
      <c r="AF37" s="51">
        <v>3</v>
      </c>
      <c r="AG37" s="51">
        <v>1</v>
      </c>
      <c r="AH37" s="51"/>
      <c r="AI37" s="51"/>
      <c r="AJ37" s="51"/>
      <c r="AK37" s="51"/>
      <c r="AL37" s="51"/>
      <c r="AM37" s="51"/>
      <c r="AN37" s="51"/>
      <c r="AO37" s="51"/>
      <c r="AP37" s="51"/>
      <c r="AQ37" s="55"/>
      <c r="AR37" s="56">
        <f t="shared" si="2"/>
        <v>0</v>
      </c>
      <c r="AS37" s="27"/>
      <c r="AT37" s="51"/>
      <c r="AU37" s="51"/>
      <c r="AV37" s="51"/>
      <c r="AW37" s="51"/>
      <c r="AX37" s="51"/>
      <c r="AY37" s="53"/>
      <c r="AZ37" s="54"/>
      <c r="BA37" s="67"/>
      <c r="BB37" s="57"/>
      <c r="BC37" s="57"/>
      <c r="BD37" s="58"/>
      <c r="BE37" s="58"/>
      <c r="BF37" s="58"/>
      <c r="BG37" s="58"/>
      <c r="BH37" s="59"/>
      <c r="BI37" s="60"/>
      <c r="BJ37" s="58"/>
      <c r="BK37" s="58"/>
      <c r="BL37" s="58"/>
      <c r="BM37" s="58"/>
      <c r="BN37" s="58"/>
      <c r="BO37" s="61"/>
      <c r="BP37" s="59"/>
      <c r="BQ37" s="60"/>
      <c r="BR37" s="58"/>
      <c r="BS37" s="58"/>
      <c r="BT37" s="58"/>
      <c r="BU37" s="58"/>
      <c r="BV37" s="58"/>
      <c r="BW37" s="61"/>
      <c r="BX37" s="59"/>
      <c r="BY37" s="60"/>
      <c r="BZ37" s="58"/>
      <c r="CA37" s="58"/>
      <c r="CB37" s="58"/>
      <c r="CC37" s="58"/>
      <c r="CD37" s="58"/>
      <c r="CE37" s="61"/>
      <c r="CF37" s="59"/>
      <c r="CG37" s="60"/>
      <c r="CH37" s="58"/>
      <c r="CI37" s="58"/>
      <c r="CJ37" s="58"/>
      <c r="CK37" s="58"/>
      <c r="CL37" s="58"/>
      <c r="CM37" s="58"/>
      <c r="CN37" s="59"/>
      <c r="CO37" s="60"/>
      <c r="CP37" s="58"/>
      <c r="CQ37" s="58"/>
      <c r="CR37" s="58"/>
      <c r="CS37" s="58"/>
      <c r="CT37" s="58"/>
      <c r="CU37" s="59"/>
      <c r="CV37" s="60"/>
      <c r="CW37" s="58"/>
      <c r="CX37" s="58"/>
      <c r="CY37" s="58"/>
      <c r="CZ37" s="58"/>
      <c r="DA37" s="58"/>
      <c r="DB37" s="59"/>
      <c r="DC37" s="60"/>
      <c r="DD37" s="58"/>
      <c r="DE37" s="58"/>
      <c r="DF37" s="58"/>
      <c r="DG37" s="58"/>
      <c r="DH37" s="58"/>
      <c r="DI37" s="59"/>
      <c r="DJ37" s="60"/>
      <c r="DK37" s="58"/>
      <c r="DL37" s="58"/>
      <c r="DM37" s="58"/>
      <c r="DN37" s="58"/>
      <c r="DO37" s="58"/>
      <c r="DP37" s="58"/>
    </row>
    <row r="38" spans="1:120" s="6" customFormat="1" ht="25.5" customHeight="1" x14ac:dyDescent="0.4">
      <c r="A38" s="20">
        <v>30</v>
      </c>
      <c r="B38" s="25" t="s">
        <v>69</v>
      </c>
      <c r="C38" s="80">
        <v>10</v>
      </c>
      <c r="D38" s="26">
        <v>9</v>
      </c>
      <c r="E38" s="76"/>
      <c r="F38" s="76"/>
      <c r="G38" s="76"/>
      <c r="H38" s="42"/>
      <c r="I38" s="25"/>
      <c r="J38" s="21">
        <v>1</v>
      </c>
      <c r="K38" s="25"/>
      <c r="L38" s="32">
        <f t="shared" si="6"/>
        <v>8</v>
      </c>
      <c r="M38" s="32">
        <f t="shared" si="0"/>
        <v>88.888888888888886</v>
      </c>
      <c r="N38" s="27">
        <v>3</v>
      </c>
      <c r="O38" s="51">
        <v>207</v>
      </c>
      <c r="P38" s="51">
        <f t="shared" si="13"/>
        <v>69</v>
      </c>
      <c r="Q38" s="51">
        <v>1</v>
      </c>
      <c r="R38" s="51">
        <v>1</v>
      </c>
      <c r="S38" s="53"/>
      <c r="T38" s="53">
        <v>88</v>
      </c>
      <c r="U38" s="54"/>
      <c r="V38" s="27">
        <v>6</v>
      </c>
      <c r="W38" s="51">
        <v>100</v>
      </c>
      <c r="X38" s="51">
        <v>33.33</v>
      </c>
      <c r="Y38" s="51">
        <v>1</v>
      </c>
      <c r="Z38" s="51">
        <v>1</v>
      </c>
      <c r="AA38" s="53">
        <v>4</v>
      </c>
      <c r="AB38" s="53"/>
      <c r="AC38" s="27">
        <v>6</v>
      </c>
      <c r="AD38" s="51">
        <v>100</v>
      </c>
      <c r="AE38" s="51">
        <v>83.33</v>
      </c>
      <c r="AF38" s="51">
        <v>2</v>
      </c>
      <c r="AG38" s="51">
        <v>3</v>
      </c>
      <c r="AH38" s="51">
        <v>1</v>
      </c>
      <c r="AI38" s="51"/>
      <c r="AJ38" s="51"/>
      <c r="AK38" s="51"/>
      <c r="AL38" s="51"/>
      <c r="AM38" s="51"/>
      <c r="AN38" s="51"/>
      <c r="AO38" s="51"/>
      <c r="AP38" s="51"/>
      <c r="AQ38" s="55"/>
      <c r="AR38" s="56">
        <f t="shared" si="2"/>
        <v>0</v>
      </c>
      <c r="AS38" s="27"/>
      <c r="AT38" s="51"/>
      <c r="AU38" s="51"/>
      <c r="AV38" s="51"/>
      <c r="AW38" s="51"/>
      <c r="AX38" s="51"/>
      <c r="AY38" s="53"/>
      <c r="AZ38" s="54"/>
      <c r="BA38" s="67"/>
      <c r="BB38" s="57"/>
      <c r="BC38" s="57"/>
      <c r="BD38" s="58"/>
      <c r="BE38" s="58"/>
      <c r="BF38" s="58"/>
      <c r="BG38" s="58"/>
      <c r="BH38" s="59"/>
      <c r="BI38" s="60"/>
      <c r="BJ38" s="58"/>
      <c r="BK38" s="58"/>
      <c r="BL38" s="58"/>
      <c r="BM38" s="58"/>
      <c r="BN38" s="58"/>
      <c r="BO38" s="61"/>
      <c r="BP38" s="59"/>
      <c r="BQ38" s="60">
        <v>1</v>
      </c>
      <c r="BR38" s="58">
        <v>6</v>
      </c>
      <c r="BS38" s="58">
        <f t="shared" si="10"/>
        <v>6</v>
      </c>
      <c r="BT38" s="58"/>
      <c r="BU38" s="58"/>
      <c r="BV38" s="58"/>
      <c r="BW38" s="61">
        <v>6</v>
      </c>
      <c r="BX38" s="59">
        <v>1</v>
      </c>
      <c r="BY38" s="60">
        <v>3</v>
      </c>
      <c r="BZ38" s="58">
        <v>114</v>
      </c>
      <c r="CA38" s="58">
        <f t="shared" si="8"/>
        <v>38</v>
      </c>
      <c r="CB38" s="58"/>
      <c r="CC38" s="58"/>
      <c r="CD38" s="58"/>
      <c r="CE38" s="61">
        <v>47</v>
      </c>
      <c r="CF38" s="59">
        <v>1</v>
      </c>
      <c r="CG38" s="60"/>
      <c r="CH38" s="58"/>
      <c r="CI38" s="58"/>
      <c r="CJ38" s="58"/>
      <c r="CK38" s="58"/>
      <c r="CL38" s="58"/>
      <c r="CM38" s="58"/>
      <c r="CN38" s="59"/>
      <c r="CO38" s="60"/>
      <c r="CP38" s="58"/>
      <c r="CQ38" s="58"/>
      <c r="CR38" s="58"/>
      <c r="CS38" s="58"/>
      <c r="CT38" s="58"/>
      <c r="CU38" s="59"/>
      <c r="CV38" s="60"/>
      <c r="CW38" s="58"/>
      <c r="CX38" s="58"/>
      <c r="CY38" s="58"/>
      <c r="CZ38" s="58"/>
      <c r="DA38" s="58"/>
      <c r="DB38" s="59"/>
      <c r="DC38" s="60"/>
      <c r="DD38" s="58"/>
      <c r="DE38" s="58"/>
      <c r="DF38" s="58"/>
      <c r="DG38" s="58"/>
      <c r="DH38" s="58"/>
      <c r="DI38" s="59"/>
      <c r="DJ38" s="60"/>
      <c r="DK38" s="58"/>
      <c r="DL38" s="58"/>
      <c r="DM38" s="58"/>
      <c r="DN38" s="58"/>
      <c r="DO38" s="58"/>
      <c r="DP38" s="58"/>
    </row>
    <row r="39" spans="1:120" s="6" customFormat="1" ht="25.5" customHeight="1" x14ac:dyDescent="0.4">
      <c r="A39" s="20">
        <v>31</v>
      </c>
      <c r="B39" s="25" t="s">
        <v>21</v>
      </c>
      <c r="C39" s="80">
        <v>1</v>
      </c>
      <c r="D39" s="26">
        <v>1</v>
      </c>
      <c r="E39" s="76"/>
      <c r="F39" s="76"/>
      <c r="G39" s="76"/>
      <c r="H39" s="42"/>
      <c r="I39" s="25"/>
      <c r="J39" s="21"/>
      <c r="K39" s="25"/>
      <c r="L39" s="32">
        <f t="shared" si="6"/>
        <v>1</v>
      </c>
      <c r="M39" s="32">
        <f t="shared" si="0"/>
        <v>100</v>
      </c>
      <c r="N39" s="27"/>
      <c r="O39" s="51"/>
      <c r="P39" s="51"/>
      <c r="Q39" s="51"/>
      <c r="R39" s="57"/>
      <c r="S39" s="64"/>
      <c r="T39" s="64"/>
      <c r="U39" s="68"/>
      <c r="V39" s="27">
        <v>1</v>
      </c>
      <c r="W39" s="51">
        <v>100</v>
      </c>
      <c r="X39" s="51">
        <v>100</v>
      </c>
      <c r="Y39" s="51"/>
      <c r="Z39" s="57">
        <v>1</v>
      </c>
      <c r="AA39" s="64"/>
      <c r="AB39" s="64"/>
      <c r="AC39" s="27">
        <v>1</v>
      </c>
      <c r="AD39" s="51">
        <v>100</v>
      </c>
      <c r="AE39" s="51">
        <v>100</v>
      </c>
      <c r="AF39" s="51">
        <v>1</v>
      </c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5"/>
      <c r="AR39" s="56">
        <f t="shared" si="2"/>
        <v>0</v>
      </c>
      <c r="AS39" s="67"/>
      <c r="AT39" s="57"/>
      <c r="AU39" s="51"/>
      <c r="AV39" s="57"/>
      <c r="AW39" s="57"/>
      <c r="AX39" s="57"/>
      <c r="AY39" s="64"/>
      <c r="AZ39" s="68"/>
      <c r="BA39" s="67"/>
      <c r="BB39" s="57"/>
      <c r="BC39" s="57"/>
      <c r="BD39" s="58"/>
      <c r="BE39" s="58"/>
      <c r="BF39" s="58"/>
      <c r="BG39" s="58"/>
      <c r="BH39" s="59"/>
      <c r="BI39" s="60"/>
      <c r="BJ39" s="58"/>
      <c r="BK39" s="58"/>
      <c r="BL39" s="58"/>
      <c r="BM39" s="58"/>
      <c r="BN39" s="58"/>
      <c r="BO39" s="61"/>
      <c r="BP39" s="59"/>
      <c r="BQ39" s="60"/>
      <c r="BR39" s="58"/>
      <c r="BS39" s="58"/>
      <c r="BT39" s="58"/>
      <c r="BU39" s="58"/>
      <c r="BV39" s="58"/>
      <c r="BW39" s="61"/>
      <c r="BX39" s="59"/>
      <c r="BY39" s="60"/>
      <c r="BZ39" s="58"/>
      <c r="CA39" s="58"/>
      <c r="CB39" s="58"/>
      <c r="CC39" s="58"/>
      <c r="CD39" s="58"/>
      <c r="CE39" s="61"/>
      <c r="CF39" s="59"/>
      <c r="CG39" s="60"/>
      <c r="CH39" s="58"/>
      <c r="CI39" s="58"/>
      <c r="CJ39" s="58"/>
      <c r="CK39" s="58"/>
      <c r="CL39" s="58"/>
      <c r="CM39" s="58"/>
      <c r="CN39" s="59"/>
      <c r="CO39" s="60"/>
      <c r="CP39" s="58"/>
      <c r="CQ39" s="58"/>
      <c r="CR39" s="58"/>
      <c r="CS39" s="58"/>
      <c r="CT39" s="58"/>
      <c r="CU39" s="59"/>
      <c r="CV39" s="60"/>
      <c r="CW39" s="58"/>
      <c r="CX39" s="58"/>
      <c r="CY39" s="58"/>
      <c r="CZ39" s="58"/>
      <c r="DA39" s="58"/>
      <c r="DB39" s="59"/>
      <c r="DC39" s="60"/>
      <c r="DD39" s="58"/>
      <c r="DE39" s="58"/>
      <c r="DF39" s="58"/>
      <c r="DG39" s="58"/>
      <c r="DH39" s="58"/>
      <c r="DI39" s="59"/>
      <c r="DJ39" s="60"/>
      <c r="DK39" s="58"/>
      <c r="DL39" s="58"/>
      <c r="DM39" s="58"/>
      <c r="DN39" s="58"/>
      <c r="DO39" s="58"/>
      <c r="DP39" s="58"/>
    </row>
    <row r="40" spans="1:120" s="6" customFormat="1" ht="25.5" customHeight="1" x14ac:dyDescent="0.4">
      <c r="A40" s="20">
        <v>32</v>
      </c>
      <c r="B40" s="25" t="s">
        <v>22</v>
      </c>
      <c r="C40" s="80">
        <v>4</v>
      </c>
      <c r="D40" s="26">
        <v>4</v>
      </c>
      <c r="E40" s="76"/>
      <c r="F40" s="76"/>
      <c r="G40" s="76"/>
      <c r="H40" s="42"/>
      <c r="I40" s="25"/>
      <c r="J40" s="21">
        <v>1</v>
      </c>
      <c r="K40" s="25"/>
      <c r="L40" s="32">
        <f t="shared" si="6"/>
        <v>3</v>
      </c>
      <c r="M40" s="32">
        <f t="shared" si="0"/>
        <v>75</v>
      </c>
      <c r="N40" s="27">
        <v>2</v>
      </c>
      <c r="O40" s="51">
        <v>111</v>
      </c>
      <c r="P40" s="51">
        <f t="shared" si="13"/>
        <v>55.5</v>
      </c>
      <c r="Q40" s="51">
        <v>1</v>
      </c>
      <c r="R40" s="51"/>
      <c r="S40" s="53"/>
      <c r="T40" s="53">
        <v>66</v>
      </c>
      <c r="U40" s="54"/>
      <c r="V40" s="27">
        <v>2</v>
      </c>
      <c r="W40" s="51">
        <v>100</v>
      </c>
      <c r="X40" s="51">
        <v>50</v>
      </c>
      <c r="Y40" s="51"/>
      <c r="Z40" s="51">
        <v>1</v>
      </c>
      <c r="AA40" s="53">
        <v>1</v>
      </c>
      <c r="AB40" s="53"/>
      <c r="AC40" s="27">
        <v>2</v>
      </c>
      <c r="AD40" s="51">
        <v>100</v>
      </c>
      <c r="AE40" s="51">
        <v>100</v>
      </c>
      <c r="AF40" s="51"/>
      <c r="AG40" s="51">
        <v>2</v>
      </c>
      <c r="AH40" s="51"/>
      <c r="AI40" s="51"/>
      <c r="AJ40" s="51"/>
      <c r="AK40" s="51"/>
      <c r="AL40" s="51"/>
      <c r="AM40" s="51"/>
      <c r="AN40" s="51"/>
      <c r="AO40" s="51"/>
      <c r="AP40" s="51"/>
      <c r="AQ40" s="55"/>
      <c r="AR40" s="56">
        <f t="shared" si="2"/>
        <v>0</v>
      </c>
      <c r="AS40" s="27">
        <v>2</v>
      </c>
      <c r="AT40" s="51">
        <v>83</v>
      </c>
      <c r="AU40" s="51">
        <f>AT40/AS40</f>
        <v>41.5</v>
      </c>
      <c r="AV40" s="57"/>
      <c r="AW40" s="57"/>
      <c r="AX40" s="57"/>
      <c r="AY40" s="64">
        <v>44</v>
      </c>
      <c r="AZ40" s="54">
        <v>1</v>
      </c>
      <c r="BA40" s="67"/>
      <c r="BB40" s="57"/>
      <c r="BC40" s="57"/>
      <c r="BD40" s="58"/>
      <c r="BE40" s="58"/>
      <c r="BF40" s="58"/>
      <c r="BG40" s="58"/>
      <c r="BH40" s="59"/>
      <c r="BI40" s="60"/>
      <c r="BJ40" s="58"/>
      <c r="BK40" s="58"/>
      <c r="BL40" s="58"/>
      <c r="BM40" s="58"/>
      <c r="BN40" s="58"/>
      <c r="BO40" s="61"/>
      <c r="BP40" s="59"/>
      <c r="BQ40" s="60"/>
      <c r="BR40" s="58"/>
      <c r="BS40" s="58"/>
      <c r="BT40" s="58"/>
      <c r="BU40" s="58"/>
      <c r="BV40" s="58"/>
      <c r="BW40" s="61"/>
      <c r="BX40" s="59"/>
      <c r="BY40" s="60"/>
      <c r="BZ40" s="58"/>
      <c r="CA40" s="58"/>
      <c r="CB40" s="58"/>
      <c r="CC40" s="58"/>
      <c r="CD40" s="58"/>
      <c r="CE40" s="61"/>
      <c r="CF40" s="59"/>
      <c r="CG40" s="60"/>
      <c r="CH40" s="58"/>
      <c r="CI40" s="58"/>
      <c r="CJ40" s="58"/>
      <c r="CK40" s="58"/>
      <c r="CL40" s="58"/>
      <c r="CM40" s="58"/>
      <c r="CN40" s="59"/>
      <c r="CO40" s="60"/>
      <c r="CP40" s="58"/>
      <c r="CQ40" s="58"/>
      <c r="CR40" s="58"/>
      <c r="CS40" s="58"/>
      <c r="CT40" s="58"/>
      <c r="CU40" s="59"/>
      <c r="CV40" s="60"/>
      <c r="CW40" s="58"/>
      <c r="CX40" s="58"/>
      <c r="CY40" s="58"/>
      <c r="CZ40" s="58"/>
      <c r="DA40" s="58"/>
      <c r="DB40" s="59"/>
      <c r="DC40" s="60"/>
      <c r="DD40" s="58"/>
      <c r="DE40" s="58"/>
      <c r="DF40" s="58"/>
      <c r="DG40" s="58"/>
      <c r="DH40" s="58"/>
      <c r="DI40" s="59"/>
      <c r="DJ40" s="60"/>
      <c r="DK40" s="58"/>
      <c r="DL40" s="58"/>
      <c r="DM40" s="58"/>
      <c r="DN40" s="58"/>
      <c r="DO40" s="58"/>
      <c r="DP40" s="58"/>
    </row>
    <row r="41" spans="1:120" s="6" customFormat="1" ht="25.5" customHeight="1" x14ac:dyDescent="0.4">
      <c r="A41" s="20">
        <v>33</v>
      </c>
      <c r="B41" s="25" t="s">
        <v>23</v>
      </c>
      <c r="C41" s="80">
        <v>3</v>
      </c>
      <c r="D41" s="26">
        <v>3</v>
      </c>
      <c r="E41" s="78"/>
      <c r="F41" s="76"/>
      <c r="G41" s="76"/>
      <c r="H41" s="42"/>
      <c r="I41" s="25"/>
      <c r="J41" s="21"/>
      <c r="K41" s="25"/>
      <c r="L41" s="32">
        <f t="shared" si="6"/>
        <v>3</v>
      </c>
      <c r="M41" s="32">
        <f t="shared" si="0"/>
        <v>100</v>
      </c>
      <c r="N41" s="27">
        <v>3</v>
      </c>
      <c r="O41" s="51">
        <v>188</v>
      </c>
      <c r="P41" s="52">
        <f t="shared" si="13"/>
        <v>62.666666666666664</v>
      </c>
      <c r="Q41" s="51">
        <v>2</v>
      </c>
      <c r="R41" s="51"/>
      <c r="S41" s="53"/>
      <c r="T41" s="53">
        <v>70</v>
      </c>
      <c r="U41" s="54"/>
      <c r="V41" s="27"/>
      <c r="W41" s="51"/>
      <c r="X41" s="51"/>
      <c r="Y41" s="51"/>
      <c r="Z41" s="51"/>
      <c r="AA41" s="53"/>
      <c r="AB41" s="53"/>
      <c r="AC41" s="27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5"/>
      <c r="AR41" s="56">
        <f t="shared" si="2"/>
        <v>0</v>
      </c>
      <c r="AS41" s="27"/>
      <c r="AT41" s="51"/>
      <c r="AU41" s="51"/>
      <c r="AV41" s="51"/>
      <c r="AW41" s="51"/>
      <c r="AX41" s="51"/>
      <c r="AY41" s="53"/>
      <c r="AZ41" s="54"/>
      <c r="BA41" s="67"/>
      <c r="BB41" s="57"/>
      <c r="BC41" s="57"/>
      <c r="BD41" s="58"/>
      <c r="BE41" s="58"/>
      <c r="BF41" s="58"/>
      <c r="BG41" s="58"/>
      <c r="BH41" s="59"/>
      <c r="BI41" s="60"/>
      <c r="BJ41" s="58"/>
      <c r="BK41" s="58"/>
      <c r="BL41" s="58"/>
      <c r="BM41" s="58"/>
      <c r="BN41" s="58"/>
      <c r="BO41" s="61"/>
      <c r="BP41" s="59"/>
      <c r="BQ41" s="60">
        <v>2</v>
      </c>
      <c r="BR41" s="58">
        <v>85</v>
      </c>
      <c r="BS41" s="58">
        <f t="shared" si="10"/>
        <v>42.5</v>
      </c>
      <c r="BT41" s="58"/>
      <c r="BU41" s="58"/>
      <c r="BV41" s="58"/>
      <c r="BW41" s="61">
        <v>46</v>
      </c>
      <c r="BX41" s="59"/>
      <c r="BY41" s="60">
        <v>3</v>
      </c>
      <c r="BZ41" s="58">
        <v>146</v>
      </c>
      <c r="CA41" s="62">
        <f t="shared" si="8"/>
        <v>48.666666666666664</v>
      </c>
      <c r="CB41" s="58"/>
      <c r="CC41" s="58"/>
      <c r="CD41" s="58"/>
      <c r="CE41" s="61">
        <v>51</v>
      </c>
      <c r="CF41" s="59"/>
      <c r="CG41" s="60"/>
      <c r="CH41" s="58"/>
      <c r="CI41" s="58"/>
      <c r="CJ41" s="58"/>
      <c r="CK41" s="58"/>
      <c r="CL41" s="58"/>
      <c r="CM41" s="58"/>
      <c r="CN41" s="59"/>
      <c r="CO41" s="60"/>
      <c r="CP41" s="58"/>
      <c r="CQ41" s="58"/>
      <c r="CR41" s="58"/>
      <c r="CS41" s="58"/>
      <c r="CT41" s="58"/>
      <c r="CU41" s="59"/>
      <c r="CV41" s="60"/>
      <c r="CW41" s="58"/>
      <c r="CX41" s="58"/>
      <c r="CY41" s="58"/>
      <c r="CZ41" s="58"/>
      <c r="DA41" s="58"/>
      <c r="DB41" s="59"/>
      <c r="DC41" s="60"/>
      <c r="DD41" s="58"/>
      <c r="DE41" s="58"/>
      <c r="DF41" s="58"/>
      <c r="DG41" s="58"/>
      <c r="DH41" s="58"/>
      <c r="DI41" s="59"/>
      <c r="DJ41" s="60"/>
      <c r="DK41" s="58"/>
      <c r="DL41" s="58"/>
      <c r="DM41" s="58"/>
      <c r="DN41" s="58"/>
      <c r="DO41" s="58"/>
      <c r="DP41" s="58"/>
    </row>
    <row r="42" spans="1:120" s="6" customFormat="1" ht="25.5" customHeight="1" x14ac:dyDescent="0.4">
      <c r="A42" s="20">
        <v>34</v>
      </c>
      <c r="B42" s="25" t="s">
        <v>72</v>
      </c>
      <c r="C42" s="80">
        <v>3</v>
      </c>
      <c r="D42" s="26">
        <v>3</v>
      </c>
      <c r="E42" s="78"/>
      <c r="F42" s="76"/>
      <c r="G42" s="76">
        <v>1</v>
      </c>
      <c r="H42" s="42"/>
      <c r="I42" s="25"/>
      <c r="J42" s="21">
        <v>2</v>
      </c>
      <c r="K42" s="25"/>
      <c r="L42" s="32">
        <f t="shared" si="6"/>
        <v>1</v>
      </c>
      <c r="M42" s="32">
        <f t="shared" si="0"/>
        <v>33.333333333333336</v>
      </c>
      <c r="N42" s="27"/>
      <c r="O42" s="51"/>
      <c r="P42" s="51"/>
      <c r="Q42" s="51"/>
      <c r="R42" s="51"/>
      <c r="S42" s="53"/>
      <c r="T42" s="53"/>
      <c r="U42" s="54"/>
      <c r="V42" s="27">
        <v>3</v>
      </c>
      <c r="W42" s="51">
        <v>66.66</v>
      </c>
      <c r="X42" s="51">
        <v>33.33</v>
      </c>
      <c r="Y42" s="51"/>
      <c r="Z42" s="51">
        <v>1</v>
      </c>
      <c r="AA42" s="53">
        <v>1</v>
      </c>
      <c r="AB42" s="53">
        <v>1</v>
      </c>
      <c r="AC42" s="27">
        <v>3</v>
      </c>
      <c r="AD42" s="51">
        <v>66.66</v>
      </c>
      <c r="AE42" s="51">
        <v>66.66</v>
      </c>
      <c r="AF42" s="51">
        <v>1</v>
      </c>
      <c r="AG42" s="51">
        <v>1</v>
      </c>
      <c r="AH42" s="51"/>
      <c r="AI42" s="51">
        <v>1</v>
      </c>
      <c r="AJ42" s="51"/>
      <c r="AK42" s="51"/>
      <c r="AL42" s="51"/>
      <c r="AM42" s="51"/>
      <c r="AN42" s="51"/>
      <c r="AO42" s="51"/>
      <c r="AP42" s="51"/>
      <c r="AQ42" s="55"/>
      <c r="AR42" s="56">
        <f t="shared" si="2"/>
        <v>0</v>
      </c>
      <c r="AS42" s="27"/>
      <c r="AT42" s="51"/>
      <c r="AU42" s="51"/>
      <c r="AV42" s="51"/>
      <c r="AW42" s="51"/>
      <c r="AX42" s="51"/>
      <c r="AY42" s="53"/>
      <c r="AZ42" s="54"/>
      <c r="BA42" s="67"/>
      <c r="BB42" s="57"/>
      <c r="BC42" s="57"/>
      <c r="BD42" s="58"/>
      <c r="BE42" s="58"/>
      <c r="BF42" s="58"/>
      <c r="BG42" s="58"/>
      <c r="BH42" s="59"/>
      <c r="BI42" s="60"/>
      <c r="BJ42" s="58"/>
      <c r="BK42" s="75"/>
      <c r="BL42" s="58"/>
      <c r="BM42" s="58"/>
      <c r="BN42" s="58"/>
      <c r="BO42" s="61"/>
      <c r="BP42" s="59"/>
      <c r="BQ42" s="60"/>
      <c r="BR42" s="58"/>
      <c r="BS42" s="58"/>
      <c r="BT42" s="58"/>
      <c r="BU42" s="58"/>
      <c r="BV42" s="58"/>
      <c r="BW42" s="61"/>
      <c r="BX42" s="59"/>
      <c r="BY42" s="60"/>
      <c r="BZ42" s="58"/>
      <c r="CA42" s="58"/>
      <c r="CB42" s="58"/>
      <c r="CC42" s="58"/>
      <c r="CD42" s="58"/>
      <c r="CE42" s="61"/>
      <c r="CF42" s="59"/>
      <c r="CG42" s="60"/>
      <c r="CH42" s="58"/>
      <c r="CI42" s="58"/>
      <c r="CJ42" s="58"/>
      <c r="CK42" s="58"/>
      <c r="CL42" s="58"/>
      <c r="CM42" s="58"/>
      <c r="CN42" s="59"/>
      <c r="CO42" s="60"/>
      <c r="CP42" s="58"/>
      <c r="CQ42" s="58"/>
      <c r="CR42" s="58"/>
      <c r="CS42" s="58"/>
      <c r="CT42" s="58"/>
      <c r="CU42" s="59"/>
      <c r="CV42" s="60"/>
      <c r="CW42" s="58"/>
      <c r="CX42" s="58"/>
      <c r="CY42" s="58"/>
      <c r="CZ42" s="58"/>
      <c r="DA42" s="58"/>
      <c r="DB42" s="59"/>
      <c r="DC42" s="60"/>
      <c r="DD42" s="58"/>
      <c r="DE42" s="58"/>
      <c r="DF42" s="58"/>
      <c r="DG42" s="58"/>
      <c r="DH42" s="58"/>
      <c r="DI42" s="59"/>
      <c r="DJ42" s="60"/>
      <c r="DK42" s="58"/>
      <c r="DL42" s="58"/>
      <c r="DM42" s="58"/>
      <c r="DN42" s="58"/>
      <c r="DO42" s="58"/>
      <c r="DP42" s="58"/>
    </row>
    <row r="43" spans="1:120" s="6" customFormat="1" ht="25.5" customHeight="1" x14ac:dyDescent="0.4">
      <c r="A43" s="20">
        <v>35</v>
      </c>
      <c r="B43" s="25" t="s">
        <v>58</v>
      </c>
      <c r="C43" s="80">
        <v>10</v>
      </c>
      <c r="D43" s="26">
        <v>9</v>
      </c>
      <c r="E43" s="78"/>
      <c r="F43" s="76">
        <v>2</v>
      </c>
      <c r="G43" s="76"/>
      <c r="H43" s="42"/>
      <c r="I43" s="25"/>
      <c r="J43" s="21">
        <v>2</v>
      </c>
      <c r="K43" s="25"/>
      <c r="L43" s="32">
        <f t="shared" si="6"/>
        <v>7</v>
      </c>
      <c r="M43" s="32">
        <f t="shared" si="0"/>
        <v>77.777777777777786</v>
      </c>
      <c r="N43" s="27"/>
      <c r="O43" s="51"/>
      <c r="P43" s="51"/>
      <c r="Q43" s="51"/>
      <c r="R43" s="51"/>
      <c r="S43" s="53"/>
      <c r="T43" s="53"/>
      <c r="U43" s="54"/>
      <c r="V43" s="27">
        <v>9</v>
      </c>
      <c r="W43" s="51">
        <v>77.77</v>
      </c>
      <c r="X43" s="51">
        <v>44.44</v>
      </c>
      <c r="Y43" s="51">
        <v>1</v>
      </c>
      <c r="Z43" s="51">
        <v>3</v>
      </c>
      <c r="AA43" s="53">
        <v>3</v>
      </c>
      <c r="AB43" s="53">
        <v>2</v>
      </c>
      <c r="AC43" s="27">
        <v>9</v>
      </c>
      <c r="AD43" s="51">
        <v>100</v>
      </c>
      <c r="AE43" s="51">
        <v>77.77</v>
      </c>
      <c r="AF43" s="51">
        <v>3</v>
      </c>
      <c r="AG43" s="51">
        <v>4</v>
      </c>
      <c r="AH43" s="51">
        <v>2</v>
      </c>
      <c r="AI43" s="51"/>
      <c r="AJ43" s="51"/>
      <c r="AK43" s="51"/>
      <c r="AL43" s="51"/>
      <c r="AM43" s="51"/>
      <c r="AN43" s="51"/>
      <c r="AO43" s="51"/>
      <c r="AP43" s="51"/>
      <c r="AQ43" s="55"/>
      <c r="AR43" s="56">
        <f t="shared" si="2"/>
        <v>0</v>
      </c>
      <c r="AS43" s="27"/>
      <c r="AT43" s="51"/>
      <c r="AU43" s="51"/>
      <c r="AV43" s="51"/>
      <c r="AW43" s="51"/>
      <c r="AX43" s="51"/>
      <c r="AY43" s="53"/>
      <c r="AZ43" s="54"/>
      <c r="BA43" s="67"/>
      <c r="BB43" s="57"/>
      <c r="BC43" s="57"/>
      <c r="BD43" s="58"/>
      <c r="BE43" s="58"/>
      <c r="BF43" s="58"/>
      <c r="BG43" s="58"/>
      <c r="BH43" s="59"/>
      <c r="BI43" s="60"/>
      <c r="BJ43" s="58"/>
      <c r="BK43" s="58"/>
      <c r="BL43" s="58"/>
      <c r="BM43" s="58"/>
      <c r="BN43" s="58"/>
      <c r="BO43" s="61"/>
      <c r="BP43" s="59"/>
      <c r="BQ43" s="60"/>
      <c r="BR43" s="58"/>
      <c r="BS43" s="58"/>
      <c r="BT43" s="58"/>
      <c r="BU43" s="58"/>
      <c r="BV43" s="58"/>
      <c r="BW43" s="61"/>
      <c r="BX43" s="59"/>
      <c r="BY43" s="60"/>
      <c r="BZ43" s="58"/>
      <c r="CA43" s="58"/>
      <c r="CB43" s="58"/>
      <c r="CC43" s="58"/>
      <c r="CD43" s="58"/>
      <c r="CE43" s="61"/>
      <c r="CF43" s="59"/>
      <c r="CG43" s="60"/>
      <c r="CH43" s="58"/>
      <c r="CI43" s="58"/>
      <c r="CJ43" s="58"/>
      <c r="CK43" s="58"/>
      <c r="CL43" s="58"/>
      <c r="CM43" s="58"/>
      <c r="CN43" s="59"/>
      <c r="CO43" s="60"/>
      <c r="CP43" s="58"/>
      <c r="CQ43" s="58"/>
      <c r="CR43" s="58"/>
      <c r="CS43" s="58"/>
      <c r="CT43" s="58"/>
      <c r="CU43" s="59"/>
      <c r="CV43" s="60"/>
      <c r="CW43" s="58"/>
      <c r="CX43" s="58"/>
      <c r="CY43" s="58"/>
      <c r="CZ43" s="58"/>
      <c r="DA43" s="58"/>
      <c r="DB43" s="59"/>
      <c r="DC43" s="60"/>
      <c r="DD43" s="58"/>
      <c r="DE43" s="58"/>
      <c r="DF43" s="58"/>
      <c r="DG43" s="58"/>
      <c r="DH43" s="58"/>
      <c r="DI43" s="59"/>
      <c r="DJ43" s="60"/>
      <c r="DK43" s="58"/>
      <c r="DL43" s="58"/>
      <c r="DM43" s="58"/>
      <c r="DN43" s="58"/>
      <c r="DO43" s="58"/>
      <c r="DP43" s="58"/>
    </row>
    <row r="44" spans="1:120" s="6" customFormat="1" ht="25.5" customHeight="1" x14ac:dyDescent="0.4">
      <c r="A44" s="28"/>
      <c r="B44" s="26"/>
      <c r="C44" s="26">
        <f>C9+C10+C11+C12+C13+C14+C15+C16+C17+C18+C19+C20+C21+C22+C23+C24+C25+C26+C27+C28+C29+C30+C31+C32+C33+C34+C35+C36+C37+C38+C39+C40+C41+C42+C43</f>
        <v>225</v>
      </c>
      <c r="D44" s="26">
        <f t="shared" ref="D44:BR44" si="15">D9+D10+D11+D12+D13+D14+D15+D16+D17+D18+D19+D20+D21+D22+D23+D24+D25+D26+D27+D28+D29+D30+D31+D32+D33+D34+D35+D36+D37+D38+D39+D40+D41+D42+D43</f>
        <v>221</v>
      </c>
      <c r="E44" s="26">
        <f>SUM(E9:E43)</f>
        <v>4</v>
      </c>
      <c r="F44" s="26">
        <f t="shared" ref="F44" si="16">F9+F10+F11+F12+F13+F14+F15+F16+F17+F18+F19+F20+F21+F22+F23+F24+F25+F26+F27+F28+F29+F30+F31+F32+F33+F34+F35+F36+F37+F38+F39+F40+F41+F42+F43</f>
        <v>15</v>
      </c>
      <c r="G44" s="26">
        <f>SUM(G8:G43)</f>
        <v>6</v>
      </c>
      <c r="H44" s="43">
        <f t="shared" si="15"/>
        <v>0</v>
      </c>
      <c r="I44" s="26"/>
      <c r="J44" s="26"/>
      <c r="K44" s="26">
        <f t="shared" si="15"/>
        <v>0</v>
      </c>
      <c r="L44" s="26">
        <f t="shared" si="15"/>
        <v>137</v>
      </c>
      <c r="M44" s="26">
        <f>AVERAGE(M9:M43)</f>
        <v>60.888229075985578</v>
      </c>
      <c r="N44" s="26">
        <f t="shared" si="15"/>
        <v>133</v>
      </c>
      <c r="O44" s="26">
        <f t="shared" si="15"/>
        <v>7836</v>
      </c>
      <c r="P44" s="48">
        <f>O44/N44</f>
        <v>58.917293233082709</v>
      </c>
      <c r="Q44" s="26">
        <f t="shared" si="15"/>
        <v>46</v>
      </c>
      <c r="R44" s="26">
        <f t="shared" si="15"/>
        <v>20</v>
      </c>
      <c r="S44" s="26">
        <f t="shared" si="15"/>
        <v>0</v>
      </c>
      <c r="T44" s="26">
        <f t="shared" si="15"/>
        <v>1910</v>
      </c>
      <c r="U44" s="26">
        <f t="shared" si="15"/>
        <v>3</v>
      </c>
      <c r="V44" s="26">
        <f t="shared" si="15"/>
        <v>86</v>
      </c>
      <c r="W44" s="26">
        <f>AVERAGE(W9:W43)</f>
        <v>86.322916666666671</v>
      </c>
      <c r="X44" s="26">
        <f>AVERAGE(X9:X43)</f>
        <v>35.695</v>
      </c>
      <c r="Y44" s="26">
        <f t="shared" si="15"/>
        <v>6</v>
      </c>
      <c r="Z44" s="26">
        <f t="shared" si="15"/>
        <v>20</v>
      </c>
      <c r="AA44" s="26">
        <f t="shared" si="15"/>
        <v>42</v>
      </c>
      <c r="AB44" s="26">
        <f t="shared" si="15"/>
        <v>14</v>
      </c>
      <c r="AC44" s="26">
        <f t="shared" si="15"/>
        <v>85</v>
      </c>
      <c r="AD44" s="48">
        <f>AVERAGE(AD9:AD43)</f>
        <v>90.094799999999992</v>
      </c>
      <c r="AE44" s="48">
        <f>AVERAGE(AE9:AE43)</f>
        <v>63.382799999999996</v>
      </c>
      <c r="AF44" s="26">
        <f t="shared" si="15"/>
        <v>23</v>
      </c>
      <c r="AG44" s="26">
        <f t="shared" si="15"/>
        <v>36</v>
      </c>
      <c r="AH44" s="26">
        <f t="shared" si="15"/>
        <v>21</v>
      </c>
      <c r="AI44" s="26">
        <f t="shared" si="15"/>
        <v>5</v>
      </c>
      <c r="AJ44" s="44">
        <f t="shared" si="15"/>
        <v>38</v>
      </c>
      <c r="AK44" s="26">
        <f>SUM(AK9:AK43)</f>
        <v>1145</v>
      </c>
      <c r="AL44" s="48">
        <f>AK44/AJ44</f>
        <v>30.131578947368421</v>
      </c>
      <c r="AM44" s="26">
        <f>AM9+AM10+AM11+AM12+AM13+AM14+AM15+AM16+AM17+AM18+AM19+AM20+AM21+AM22+AM23+AM24+AM25+AM26+AM27+AM28+AM29+AM30+AM31+AM32+AM33+AM34+AM35+AM36+AM37+AM38+AM39+AM40+AM41+AM42+AM43/2</f>
        <v>2</v>
      </c>
      <c r="AN44" s="26">
        <f t="shared" si="15"/>
        <v>0</v>
      </c>
      <c r="AO44" s="26">
        <f t="shared" si="15"/>
        <v>0</v>
      </c>
      <c r="AP44" s="26">
        <f t="shared" si="15"/>
        <v>15</v>
      </c>
      <c r="AQ44" s="26"/>
      <c r="AR44" s="26">
        <f t="shared" si="15"/>
        <v>23</v>
      </c>
      <c r="AS44" s="26">
        <f>SUM(AS9:AS43)</f>
        <v>75</v>
      </c>
      <c r="AT44" s="26">
        <f>SUM(AT9:AT43)</f>
        <v>3107</v>
      </c>
      <c r="AU44" s="48">
        <f>AT44/AS44</f>
        <v>41.426666666666669</v>
      </c>
      <c r="AV44" s="26">
        <f t="shared" si="15"/>
        <v>7</v>
      </c>
      <c r="AW44" s="26">
        <f t="shared" si="15"/>
        <v>1</v>
      </c>
      <c r="AX44" s="26">
        <f t="shared" si="15"/>
        <v>0</v>
      </c>
      <c r="AY44" s="26"/>
      <c r="AZ44" s="26">
        <f t="shared" si="15"/>
        <v>35</v>
      </c>
      <c r="BA44" s="26">
        <f t="shared" si="15"/>
        <v>2</v>
      </c>
      <c r="BB44" s="26">
        <f t="shared" si="15"/>
        <v>127</v>
      </c>
      <c r="BC44" s="26">
        <f>BB44/BA44</f>
        <v>63.5</v>
      </c>
      <c r="BD44" s="26">
        <f t="shared" si="15"/>
        <v>2</v>
      </c>
      <c r="BE44" s="26">
        <f t="shared" si="15"/>
        <v>0</v>
      </c>
      <c r="BF44" s="26">
        <f>SUM(BF9:BF43)</f>
        <v>127</v>
      </c>
      <c r="BG44" s="26">
        <f t="shared" si="15"/>
        <v>0</v>
      </c>
      <c r="BH44" s="26">
        <f t="shared" si="15"/>
        <v>0</v>
      </c>
      <c r="BI44" s="26">
        <f t="shared" si="15"/>
        <v>8</v>
      </c>
      <c r="BJ44" s="26">
        <f>SUM(BJ9:BJ43)</f>
        <v>338</v>
      </c>
      <c r="BK44" s="26">
        <f>BJ44/BI44</f>
        <v>42.25</v>
      </c>
      <c r="BL44" s="26">
        <f t="shared" si="15"/>
        <v>0</v>
      </c>
      <c r="BM44" s="26">
        <f t="shared" si="15"/>
        <v>0</v>
      </c>
      <c r="BN44" s="26">
        <f t="shared" si="15"/>
        <v>0</v>
      </c>
      <c r="BO44" s="26"/>
      <c r="BP44" s="26">
        <f t="shared" si="15"/>
        <v>2</v>
      </c>
      <c r="BQ44" s="44">
        <f t="shared" si="15"/>
        <v>32</v>
      </c>
      <c r="BR44" s="44">
        <f t="shared" si="15"/>
        <v>1411</v>
      </c>
      <c r="BS44" s="46">
        <f>BR44/BQ44</f>
        <v>44.09375</v>
      </c>
      <c r="BT44" s="44">
        <f t="shared" ref="BT44:DP44" si="17">BT9+BT10+BT11+BT12+BT13+BT14+BT15+BT16+BT17+BT18+BT19+BT20+BT21+BT22+BT23+BT24+BT25+BT26+BT27+BT28+BT29+BT30+BT31+BT32+BT33+BT34+BT35+BT36+BT37+BT38+BT39+BT40+BT41+BT42+BT43</f>
        <v>7</v>
      </c>
      <c r="BU44" s="44">
        <f t="shared" si="17"/>
        <v>2</v>
      </c>
      <c r="BV44" s="44">
        <f t="shared" si="17"/>
        <v>0</v>
      </c>
      <c r="BW44" s="44">
        <f t="shared" si="17"/>
        <v>528</v>
      </c>
      <c r="BX44" s="44">
        <f t="shared" si="17"/>
        <v>11</v>
      </c>
      <c r="BY44" s="26">
        <f t="shared" si="17"/>
        <v>47</v>
      </c>
      <c r="BZ44" s="26">
        <f t="shared" si="17"/>
        <v>2059</v>
      </c>
      <c r="CA44" s="47">
        <f t="shared" si="8"/>
        <v>43.808510638297875</v>
      </c>
      <c r="CB44" s="26">
        <f t="shared" si="17"/>
        <v>10</v>
      </c>
      <c r="CC44" s="26">
        <f t="shared" si="17"/>
        <v>0</v>
      </c>
      <c r="CD44" s="26">
        <f t="shared" si="17"/>
        <v>0</v>
      </c>
      <c r="CE44" s="26">
        <f t="shared" si="17"/>
        <v>612</v>
      </c>
      <c r="CF44" s="26">
        <f t="shared" si="17"/>
        <v>12</v>
      </c>
      <c r="CG44" s="26">
        <f t="shared" si="17"/>
        <v>28</v>
      </c>
      <c r="CH44" s="26">
        <f t="shared" si="17"/>
        <v>1014</v>
      </c>
      <c r="CI44" s="48">
        <f>CH44/CG44</f>
        <v>36.214285714285715</v>
      </c>
      <c r="CJ44" s="26">
        <f t="shared" si="17"/>
        <v>0</v>
      </c>
      <c r="CK44" s="26">
        <f t="shared" si="17"/>
        <v>0</v>
      </c>
      <c r="CL44" s="26">
        <f>SUM(CL9:CL43)</f>
        <v>421</v>
      </c>
      <c r="CM44" s="26">
        <f t="shared" si="17"/>
        <v>0</v>
      </c>
      <c r="CN44" s="26">
        <f t="shared" si="17"/>
        <v>7</v>
      </c>
      <c r="CO44" s="26">
        <f t="shared" si="17"/>
        <v>1</v>
      </c>
      <c r="CP44" s="26">
        <f t="shared" si="17"/>
        <v>27</v>
      </c>
      <c r="CQ44" s="26">
        <f t="shared" si="17"/>
        <v>27</v>
      </c>
      <c r="CR44" s="26">
        <f t="shared" si="17"/>
        <v>0</v>
      </c>
      <c r="CS44" s="26">
        <f t="shared" si="17"/>
        <v>0</v>
      </c>
      <c r="CT44" s="26">
        <f t="shared" si="17"/>
        <v>0</v>
      </c>
      <c r="CU44" s="26">
        <f t="shared" si="17"/>
        <v>1</v>
      </c>
      <c r="CV44" s="26">
        <f t="shared" si="17"/>
        <v>2</v>
      </c>
      <c r="CW44" s="26">
        <f t="shared" si="17"/>
        <v>126</v>
      </c>
      <c r="CX44" s="26">
        <f>CW44/CV44</f>
        <v>63</v>
      </c>
      <c r="CY44" s="26">
        <f t="shared" si="17"/>
        <v>1</v>
      </c>
      <c r="CZ44" s="26">
        <f t="shared" si="17"/>
        <v>0</v>
      </c>
      <c r="DA44" s="26">
        <f t="shared" si="17"/>
        <v>0</v>
      </c>
      <c r="DB44" s="26">
        <f t="shared" si="17"/>
        <v>0</v>
      </c>
      <c r="DC44" s="26">
        <f t="shared" si="17"/>
        <v>0</v>
      </c>
      <c r="DD44" s="26">
        <f t="shared" si="17"/>
        <v>0</v>
      </c>
      <c r="DE44" s="26">
        <f t="shared" si="17"/>
        <v>0</v>
      </c>
      <c r="DF44" s="26">
        <f t="shared" si="17"/>
        <v>0</v>
      </c>
      <c r="DG44" s="26">
        <f t="shared" si="17"/>
        <v>0</v>
      </c>
      <c r="DH44" s="26">
        <f t="shared" si="17"/>
        <v>0</v>
      </c>
      <c r="DI44" s="26">
        <f t="shared" si="17"/>
        <v>0</v>
      </c>
      <c r="DJ44" s="26">
        <f t="shared" si="17"/>
        <v>3</v>
      </c>
      <c r="DK44" s="26">
        <f t="shared" si="17"/>
        <v>198</v>
      </c>
      <c r="DL44" s="26">
        <f t="shared" si="17"/>
        <v>198</v>
      </c>
      <c r="DM44" s="26">
        <f t="shared" si="17"/>
        <v>2</v>
      </c>
      <c r="DN44" s="26">
        <f t="shared" si="17"/>
        <v>0</v>
      </c>
      <c r="DO44" s="26">
        <f t="shared" si="17"/>
        <v>0</v>
      </c>
      <c r="DP44" s="26">
        <f t="shared" si="17"/>
        <v>0</v>
      </c>
    </row>
    <row r="45" spans="1:120" ht="44.25" customHeight="1" x14ac:dyDescent="0.35"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T45" s="2">
        <f>T44/35</f>
        <v>54.571428571428569</v>
      </c>
    </row>
    <row r="46" spans="1:120" ht="15" customHeight="1" x14ac:dyDescent="0.3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120" ht="15" customHeight="1" x14ac:dyDescent="0.35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20" ht="15" customHeight="1" x14ac:dyDescent="0.35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2:13" ht="15" customHeight="1" x14ac:dyDescent="0.35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72" ht="14.25" customHeight="1" x14ac:dyDescent="0.35"/>
  </sheetData>
  <mergeCells count="33">
    <mergeCell ref="BY1:CF1"/>
    <mergeCell ref="BQ1:BX1"/>
    <mergeCell ref="DJ1:DP1"/>
    <mergeCell ref="DC1:DI1"/>
    <mergeCell ref="CV1:DB1"/>
    <mergeCell ref="CO1:CU1"/>
    <mergeCell ref="CG1:CN1"/>
    <mergeCell ref="N1:U1"/>
    <mergeCell ref="AC1:AI1"/>
    <mergeCell ref="AS1:AZ1"/>
    <mergeCell ref="BA1:BH1"/>
    <mergeCell ref="BI1:BP1"/>
    <mergeCell ref="V1:AB1"/>
    <mergeCell ref="AJ1:AR1"/>
    <mergeCell ref="NZ7:OZ7"/>
    <mergeCell ref="IP7:JP7"/>
    <mergeCell ref="JR7:KR7"/>
    <mergeCell ref="KT7:LT7"/>
    <mergeCell ref="LV7:MV7"/>
    <mergeCell ref="MX7:NX7"/>
    <mergeCell ref="FZ7:GJ7"/>
    <mergeCell ref="GL7:HL7"/>
    <mergeCell ref="HN7:IN7"/>
    <mergeCell ref="DN7:DT7"/>
    <mergeCell ref="DV7:EB7"/>
    <mergeCell ref="ED7:EN7"/>
    <mergeCell ref="EP7:EZ7"/>
    <mergeCell ref="FB7:FL7"/>
    <mergeCell ref="BH7:BU7"/>
    <mergeCell ref="BX7:CK7"/>
    <mergeCell ref="CN7:CZ7"/>
    <mergeCell ref="DE7:DL7"/>
    <mergeCell ref="FN7:FX7"/>
  </mergeCells>
  <pageMargins left="0.7" right="0.7" top="0.75" bottom="0.75" header="0.3" footer="0.3"/>
  <pageSetup paperSize="9" scale="41" fitToWidth="0" fitToHeight="0" orientation="landscape" r:id="rId1"/>
  <colBreaks count="3" manualBreakCount="3">
    <brk id="44" max="43" man="1"/>
    <brk id="68" max="43" man="1"/>
    <brk id="92" max="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Ахмед</dc:creator>
  <cp:lastModifiedBy>000</cp:lastModifiedBy>
  <cp:lastPrinted>2021-06-29T13:37:42Z</cp:lastPrinted>
  <dcterms:created xsi:type="dcterms:W3CDTF">2012-02-07T15:50:30Z</dcterms:created>
  <dcterms:modified xsi:type="dcterms:W3CDTF">2021-09-07T09:23:31Z</dcterms:modified>
</cp:coreProperties>
</file>